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codeName="ThisWorkbook"/>
  <mc:AlternateContent xmlns:mc="http://schemas.openxmlformats.org/markup-compatibility/2006">
    <mc:Choice Requires="x15">
      <x15ac:absPath xmlns:x15ac="http://schemas.microsoft.com/office/spreadsheetml/2010/11/ac" url="https://mhhsprogramme.sharepoint.com/sites/MHHS-Internal/Shared Documents/General/06. SI Workstream/01. SI Design/02. Design Assurance/18. Industry Design Documents/Interim Release 8/Final Documents/"/>
    </mc:Choice>
  </mc:AlternateContent>
  <xr:revisionPtr revIDLastSave="0" documentId="8_{84F2618E-54A2-448C-9407-B153974637E2}" xr6:coauthVersionLast="47" xr6:coauthVersionMax="47" xr10:uidLastSave="{00000000-0000-0000-0000-000000000000}"/>
  <bookViews>
    <workbookView xWindow="-120" yWindow="-120" windowWidth="29040" windowHeight="15720" xr2:uid="{00000000-000D-0000-FFFF-FFFF00000000}"/>
  </bookViews>
  <sheets>
    <sheet name="Scaling Weight Principles" sheetId="5" r:id="rId1"/>
    <sheet name="Example of Scaling Weight calc" sheetId="6" r:id="rId2"/>
    <sheet name="NewCCC_Weights" sheetId="3" r:id="rId3"/>
    <sheet name="Existing_CCCs" sheetId="1" r:id="rId4"/>
    <sheet name="Worked_Example_Allocation" sheetId="4" r:id="rId5"/>
  </sheets>
  <definedNames>
    <definedName name="_xlnm._FilterDatabase" localSheetId="3" hidden="1">Existing_CCCs!$A$1:$O$63</definedName>
    <definedName name="_xlnm._FilterDatabase" localSheetId="2" hidden="1">NewCCC_Weights!$A$1:$I$85</definedName>
    <definedName name="_xlnm._FilterDatabase" localSheetId="4" hidden="1">Worked_Example_Allocation!$A$11:$U$157</definedName>
    <definedName name="GC">Worked_Example_Allocation!$R$12:$R$157</definedName>
    <definedName name="GSPGT">Worked_Example_Allocation!$D$5</definedName>
    <definedName name="MC">Worked_Example_Allocation!$Q$12:$Q$157</definedName>
    <definedName name="weighted">Worked_Example_Allocation!$U$12:$U$157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22" i="6" l="1"/>
  <c r="Q157" i="4" l="1"/>
  <c r="Q156" i="4"/>
  <c r="Q155" i="4"/>
  <c r="Q154" i="4"/>
  <c r="Q153" i="4"/>
  <c r="Q152" i="4"/>
  <c r="Q151" i="4"/>
  <c r="Q150" i="4"/>
  <c r="Q149" i="4"/>
  <c r="Q148" i="4"/>
  <c r="Q147" i="4"/>
  <c r="Q146" i="4"/>
  <c r="Q145" i="4"/>
  <c r="Q144" i="4"/>
  <c r="Q143" i="4"/>
  <c r="Q142" i="4"/>
  <c r="Q141" i="4"/>
  <c r="Q140" i="4"/>
  <c r="Q139" i="4"/>
  <c r="Q138" i="4"/>
  <c r="Q137" i="4"/>
  <c r="Q136" i="4"/>
  <c r="Q135" i="4"/>
  <c r="Q134" i="4"/>
  <c r="Q133" i="4"/>
  <c r="Q132" i="4"/>
  <c r="Q131" i="4"/>
  <c r="Q130" i="4"/>
  <c r="Q129" i="4"/>
  <c r="Q128" i="4"/>
  <c r="Q127" i="4"/>
  <c r="Q126" i="4"/>
  <c r="Q125" i="4"/>
  <c r="Q124" i="4"/>
  <c r="Q123" i="4"/>
  <c r="Q122" i="4"/>
  <c r="Q121" i="4"/>
  <c r="Q120" i="4"/>
  <c r="Q119" i="4"/>
  <c r="Q118" i="4"/>
  <c r="Q117" i="4"/>
  <c r="Q116" i="4"/>
  <c r="Q115" i="4"/>
  <c r="Q114" i="4"/>
  <c r="Q113" i="4"/>
  <c r="Q112" i="4"/>
  <c r="Q111" i="4"/>
  <c r="Q110" i="4"/>
  <c r="Q109" i="4"/>
  <c r="Q108" i="4"/>
  <c r="Q107" i="4"/>
  <c r="Q106" i="4"/>
  <c r="Q105" i="4"/>
  <c r="Q104" i="4"/>
  <c r="Q103" i="4"/>
  <c r="Q102" i="4"/>
  <c r="Q101" i="4"/>
  <c r="Q100" i="4"/>
  <c r="Q99" i="4"/>
  <c r="Q98" i="4"/>
  <c r="Q97" i="4"/>
  <c r="Q96" i="4"/>
  <c r="Q95" i="4"/>
  <c r="Q94" i="4"/>
  <c r="Q93" i="4"/>
  <c r="Q92" i="4"/>
  <c r="Q91" i="4"/>
  <c r="Q90" i="4"/>
  <c r="Q89" i="4"/>
  <c r="Q88" i="4"/>
  <c r="Q87" i="4"/>
  <c r="Q86" i="4"/>
  <c r="Q85" i="4"/>
  <c r="Q84" i="4"/>
  <c r="Q83" i="4"/>
  <c r="Q82" i="4"/>
  <c r="Q81" i="4"/>
  <c r="Q80" i="4"/>
  <c r="Q79" i="4"/>
  <c r="Q78" i="4"/>
  <c r="Q77" i="4"/>
  <c r="Q76" i="4"/>
  <c r="Q75" i="4"/>
  <c r="Q74" i="4"/>
  <c r="Q73" i="4"/>
  <c r="Q72" i="4"/>
  <c r="Q71" i="4"/>
  <c r="Q70" i="4"/>
  <c r="Q69" i="4"/>
  <c r="Q68" i="4"/>
  <c r="Q67" i="4"/>
  <c r="Q66" i="4"/>
  <c r="Q65" i="4"/>
  <c r="Q64" i="4"/>
  <c r="Q63" i="4"/>
  <c r="Q62" i="4"/>
  <c r="Q61" i="4"/>
  <c r="Q60" i="4"/>
  <c r="Q59" i="4"/>
  <c r="Q58" i="4"/>
  <c r="Q57" i="4"/>
  <c r="Q56" i="4"/>
  <c r="Q55" i="4"/>
  <c r="Q54" i="4"/>
  <c r="Q53" i="4"/>
  <c r="Q52" i="4"/>
  <c r="Q51" i="4"/>
  <c r="Q50" i="4"/>
  <c r="Q49" i="4"/>
  <c r="Q48" i="4"/>
  <c r="Q47" i="4"/>
  <c r="Q46" i="4"/>
  <c r="Q45" i="4"/>
  <c r="Q44" i="4"/>
  <c r="Q43" i="4"/>
  <c r="Q42" i="4"/>
  <c r="Q41" i="4"/>
  <c r="Q40" i="4"/>
  <c r="Q39" i="4"/>
  <c r="Q38" i="4"/>
  <c r="Q37" i="4"/>
  <c r="Q36" i="4"/>
  <c r="Q35" i="4"/>
  <c r="Q34" i="4"/>
  <c r="Q33" i="4"/>
  <c r="Q32" i="4"/>
  <c r="Q31" i="4"/>
  <c r="Q30" i="4"/>
  <c r="Q29" i="4"/>
  <c r="Q28" i="4"/>
  <c r="Q27" i="4"/>
  <c r="Q26" i="4"/>
  <c r="Q25" i="4"/>
  <c r="Q24" i="4"/>
  <c r="Q23" i="4"/>
  <c r="Q22" i="4"/>
  <c r="Q21" i="4"/>
  <c r="Q20" i="4"/>
  <c r="Q19" i="4"/>
  <c r="Q18" i="4"/>
  <c r="Q17" i="4"/>
  <c r="Q16" i="4"/>
  <c r="Q15" i="4"/>
  <c r="Q14" i="4"/>
  <c r="Q13" i="4"/>
  <c r="Q12" i="4"/>
  <c r="U154" i="4" l="1"/>
  <c r="U153" i="4"/>
  <c r="U152" i="4"/>
  <c r="U148" i="4"/>
  <c r="U147" i="4"/>
  <c r="U146" i="4"/>
  <c r="U142" i="4"/>
  <c r="U141" i="4"/>
  <c r="U140" i="4"/>
  <c r="U136" i="4"/>
  <c r="U135" i="4"/>
  <c r="U134" i="4"/>
  <c r="U130" i="4"/>
  <c r="U129" i="4"/>
  <c r="U128" i="4"/>
  <c r="U124" i="4"/>
  <c r="U123" i="4"/>
  <c r="U122" i="4"/>
  <c r="U118" i="4"/>
  <c r="U117" i="4"/>
  <c r="U116" i="4"/>
  <c r="U112" i="4"/>
  <c r="U111" i="4"/>
  <c r="U110" i="4"/>
  <c r="U108" i="4"/>
  <c r="U106" i="4"/>
  <c r="U104" i="4"/>
  <c r="U102" i="4"/>
  <c r="U100" i="4"/>
  <c r="U98" i="4"/>
  <c r="U96" i="4"/>
  <c r="U94" i="4"/>
  <c r="U92" i="4"/>
  <c r="U88" i="4"/>
  <c r="U87" i="4"/>
  <c r="U86" i="4"/>
  <c r="U84" i="4"/>
  <c r="U82" i="4"/>
  <c r="U80" i="4"/>
  <c r="U78" i="4"/>
  <c r="U76" i="4"/>
  <c r="U74" i="4"/>
  <c r="U71" i="4"/>
  <c r="U68" i="4"/>
  <c r="U65" i="4"/>
  <c r="U62" i="4"/>
  <c r="U59" i="4"/>
  <c r="U56" i="4"/>
  <c r="U53" i="4"/>
  <c r="U50" i="4"/>
  <c r="U47" i="4"/>
  <c r="U44" i="4"/>
  <c r="U41" i="4"/>
  <c r="U40" i="4"/>
  <c r="U37" i="4"/>
  <c r="U34" i="4"/>
  <c r="U30" i="4"/>
  <c r="U29" i="4"/>
  <c r="U28" i="4"/>
  <c r="U25" i="4"/>
  <c r="U24" i="4"/>
  <c r="U21" i="4"/>
  <c r="U20" i="4"/>
  <c r="U17" i="4"/>
  <c r="U13" i="4"/>
  <c r="U12" i="4"/>
  <c r="R157" i="4"/>
  <c r="U157" i="4" s="1"/>
  <c r="R156" i="4"/>
  <c r="U156" i="4" s="1"/>
  <c r="R155" i="4"/>
  <c r="U155" i="4" s="1"/>
  <c r="R151" i="4"/>
  <c r="U151" i="4" s="1"/>
  <c r="R150" i="4"/>
  <c r="U150" i="4" s="1"/>
  <c r="R149" i="4"/>
  <c r="U149" i="4" s="1"/>
  <c r="R145" i="4"/>
  <c r="U145" i="4" s="1"/>
  <c r="R144" i="4"/>
  <c r="U144" i="4" s="1"/>
  <c r="R143" i="4"/>
  <c r="U143" i="4" s="1"/>
  <c r="R139" i="4"/>
  <c r="U139" i="4" s="1"/>
  <c r="R138" i="4"/>
  <c r="U138" i="4" s="1"/>
  <c r="R137" i="4"/>
  <c r="U137" i="4" s="1"/>
  <c r="R133" i="4"/>
  <c r="U133" i="4" s="1"/>
  <c r="R132" i="4"/>
  <c r="U132" i="4" s="1"/>
  <c r="R131" i="4"/>
  <c r="U131" i="4" s="1"/>
  <c r="R127" i="4"/>
  <c r="U127" i="4" s="1"/>
  <c r="R126" i="4"/>
  <c r="U126" i="4" s="1"/>
  <c r="R125" i="4"/>
  <c r="U125" i="4" s="1"/>
  <c r="R121" i="4"/>
  <c r="U121" i="4" s="1"/>
  <c r="R120" i="4"/>
  <c r="U120" i="4" s="1"/>
  <c r="R119" i="4"/>
  <c r="U119" i="4" s="1"/>
  <c r="R115" i="4"/>
  <c r="U115" i="4" s="1"/>
  <c r="R114" i="4"/>
  <c r="U114" i="4" s="1"/>
  <c r="R113" i="4"/>
  <c r="U113" i="4" s="1"/>
  <c r="R109" i="4"/>
  <c r="U109" i="4" s="1"/>
  <c r="R107" i="4"/>
  <c r="U107" i="4" s="1"/>
  <c r="R105" i="4"/>
  <c r="U105" i="4" s="1"/>
  <c r="R103" i="4"/>
  <c r="U103" i="4" s="1"/>
  <c r="R101" i="4"/>
  <c r="U101" i="4" s="1"/>
  <c r="R99" i="4"/>
  <c r="U99" i="4" s="1"/>
  <c r="R97" i="4"/>
  <c r="U97" i="4" s="1"/>
  <c r="R95" i="4"/>
  <c r="U95" i="4" s="1"/>
  <c r="R93" i="4"/>
  <c r="U93" i="4" s="1"/>
  <c r="R91" i="4"/>
  <c r="U91" i="4" s="1"/>
  <c r="R90" i="4"/>
  <c r="U90" i="4" s="1"/>
  <c r="R89" i="4"/>
  <c r="U89" i="4" s="1"/>
  <c r="R85" i="4"/>
  <c r="U85" i="4" s="1"/>
  <c r="R83" i="4"/>
  <c r="U83" i="4" s="1"/>
  <c r="R81" i="4"/>
  <c r="U81" i="4" s="1"/>
  <c r="R79" i="4"/>
  <c r="U79" i="4" s="1"/>
  <c r="R77" i="4"/>
  <c r="U77" i="4" s="1"/>
  <c r="R75" i="4"/>
  <c r="U75" i="4" s="1"/>
  <c r="R73" i="4"/>
  <c r="U73" i="4" s="1"/>
  <c r="R72" i="4"/>
  <c r="R70" i="4"/>
  <c r="U70" i="4" s="1"/>
  <c r="R69" i="4"/>
  <c r="U69" i="4" s="1"/>
  <c r="R67" i="4"/>
  <c r="R66" i="4"/>
  <c r="R64" i="4"/>
  <c r="U64" i="4" s="1"/>
  <c r="R63" i="4"/>
  <c r="R61" i="4"/>
  <c r="U61" i="4" s="1"/>
  <c r="R60" i="4"/>
  <c r="R58" i="4"/>
  <c r="U58" i="4" s="1"/>
  <c r="R57" i="4"/>
  <c r="U57" i="4" s="1"/>
  <c r="R55" i="4"/>
  <c r="R54" i="4"/>
  <c r="R52" i="4"/>
  <c r="U52" i="4" s="1"/>
  <c r="R51" i="4"/>
  <c r="R49" i="4"/>
  <c r="U49" i="4" s="1"/>
  <c r="R48" i="4"/>
  <c r="R46" i="4"/>
  <c r="U46" i="4" s="1"/>
  <c r="R45" i="4"/>
  <c r="U45" i="4" s="1"/>
  <c r="R43" i="4"/>
  <c r="R42" i="4"/>
  <c r="R39" i="4"/>
  <c r="R38" i="4"/>
  <c r="R35" i="4"/>
  <c r="R33" i="4"/>
  <c r="R32" i="4"/>
  <c r="U32" i="4" s="1"/>
  <c r="R31" i="4"/>
  <c r="R27" i="4"/>
  <c r="R26" i="4"/>
  <c r="R23" i="4"/>
  <c r="R22" i="4"/>
  <c r="R19" i="4"/>
  <c r="R16" i="4"/>
  <c r="R18" i="4"/>
  <c r="U18" i="4" s="1"/>
  <c r="R15" i="4"/>
  <c r="R14" i="4"/>
  <c r="U14" i="4" l="1"/>
  <c r="U16" i="4"/>
  <c r="U33" i="4"/>
  <c r="U22" i="4"/>
  <c r="U26" i="4"/>
  <c r="U38" i="4"/>
  <c r="U42" i="4"/>
  <c r="U54" i="4"/>
  <c r="U66" i="4"/>
  <c r="U48" i="4"/>
  <c r="U60" i="4"/>
  <c r="U72" i="4"/>
  <c r="R36" i="4"/>
  <c r="U15" i="4"/>
  <c r="U19" i="4"/>
  <c r="U23" i="4"/>
  <c r="U27" i="4"/>
  <c r="U31" i="4"/>
  <c r="U35" i="4"/>
  <c r="U39" i="4"/>
  <c r="U43" i="4"/>
  <c r="U51" i="4"/>
  <c r="U55" i="4"/>
  <c r="U63" i="4"/>
  <c r="U67" i="4"/>
  <c r="U3" i="4" l="1"/>
  <c r="U1" i="4"/>
  <c r="U4" i="4" s="1"/>
  <c r="R1" i="4"/>
  <c r="R4" i="4"/>
  <c r="U36" i="4"/>
  <c r="U2" i="4" s="1"/>
  <c r="U5" i="4" l="1"/>
  <c r="U7" i="4" s="1"/>
  <c r="X149" i="4" s="1"/>
  <c r="Z149" i="4" s="1"/>
  <c r="X12" i="4"/>
  <c r="Z12" i="4" s="1"/>
  <c r="X137" i="4"/>
  <c r="Z137" i="4" s="1"/>
  <c r="X78" i="4"/>
  <c r="Z78" i="4" s="1"/>
  <c r="X111" i="4"/>
  <c r="Z111" i="4" s="1"/>
  <c r="X95" i="4"/>
  <c r="Z95" i="4" s="1"/>
  <c r="X125" i="4"/>
  <c r="Z125" i="4" s="1"/>
  <c r="X106" i="4"/>
  <c r="Z106" i="4" s="1"/>
  <c r="X90" i="4"/>
  <c r="Z90" i="4" s="1"/>
  <c r="X151" i="4"/>
  <c r="Z151" i="4" s="1"/>
  <c r="X75" i="4"/>
  <c r="Z75" i="4" s="1"/>
  <c r="X146" i="4"/>
  <c r="Z146" i="4" s="1"/>
  <c r="X28" i="4"/>
  <c r="Z28" i="4" s="1"/>
  <c r="X112" i="4"/>
  <c r="Z112" i="4" s="1"/>
  <c r="X87" i="4"/>
  <c r="Z87" i="4" s="1"/>
  <c r="X29" i="4"/>
  <c r="Z29" i="4" s="1"/>
  <c r="X67" i="4"/>
  <c r="Z67" i="4" s="1"/>
  <c r="X23" i="4"/>
  <c r="Z23" i="4" s="1"/>
  <c r="X31" i="4"/>
  <c r="Z31" i="4" s="1"/>
  <c r="X55" i="4"/>
  <c r="Z55" i="4" s="1"/>
  <c r="X66" i="4"/>
  <c r="Z66" i="4" s="1"/>
  <c r="X38" i="4"/>
  <c r="Z38" i="4" s="1"/>
  <c r="X35" i="4"/>
  <c r="Z35" i="4" s="1"/>
  <c r="X54" i="4"/>
  <c r="Z54" i="4" s="1"/>
  <c r="X32" i="4"/>
  <c r="Z32" i="4" s="1"/>
  <c r="X36" i="4"/>
  <c r="Z36" i="4" s="1"/>
  <c r="U6" i="4"/>
  <c r="U8" i="4" s="1"/>
  <c r="X91" i="4" l="1"/>
  <c r="Z91" i="4" s="1"/>
  <c r="X62" i="4"/>
  <c r="Z62" i="4" s="1"/>
  <c r="X13" i="4"/>
  <c r="Z13" i="4" s="1"/>
  <c r="X134" i="4"/>
  <c r="Z134" i="4" s="1"/>
  <c r="X34" i="4"/>
  <c r="Z34" i="4" s="1"/>
  <c r="X20" i="4"/>
  <c r="Z20" i="4" s="1"/>
  <c r="X30" i="4"/>
  <c r="Z30" i="4" s="1"/>
  <c r="X50" i="4"/>
  <c r="Z50" i="4" s="1"/>
  <c r="X88" i="4"/>
  <c r="Z88" i="4" s="1"/>
  <c r="X83" i="4"/>
  <c r="Z83" i="4" s="1"/>
  <c r="X82" i="4"/>
  <c r="Z82" i="4" s="1"/>
  <c r="X99" i="4"/>
  <c r="Z99" i="4" s="1"/>
  <c r="X98" i="4"/>
  <c r="Z98" i="4" s="1"/>
  <c r="X89" i="4"/>
  <c r="Z89" i="4" s="1"/>
  <c r="X51" i="4"/>
  <c r="Z51" i="4" s="1"/>
  <c r="X14" i="4"/>
  <c r="Z14" i="4" s="1"/>
  <c r="X64" i="4"/>
  <c r="Z64" i="4" s="1"/>
  <c r="X33" i="4"/>
  <c r="Z33" i="4" s="1"/>
  <c r="X15" i="4"/>
  <c r="Z15" i="4" s="1"/>
  <c r="X123" i="4"/>
  <c r="Z123" i="4" s="1"/>
  <c r="X86" i="4"/>
  <c r="Z86" i="4" s="1"/>
  <c r="X107" i="4"/>
  <c r="Z107" i="4" s="1"/>
  <c r="X124" i="4"/>
  <c r="Z124" i="4" s="1"/>
  <c r="X126" i="4"/>
  <c r="Z126" i="4" s="1"/>
  <c r="X37" i="4"/>
  <c r="Z37" i="4" s="1"/>
  <c r="X135" i="4"/>
  <c r="Z135" i="4" s="1"/>
  <c r="X94" i="4"/>
  <c r="Z94" i="4" s="1"/>
  <c r="X65" i="4"/>
  <c r="Z65" i="4" s="1"/>
  <c r="X122" i="4"/>
  <c r="Z122" i="4" s="1"/>
  <c r="X21" i="4"/>
  <c r="Z21" i="4" s="1"/>
  <c r="X115" i="4"/>
  <c r="Z115" i="4" s="1"/>
  <c r="X148" i="4"/>
  <c r="Z148" i="4" s="1"/>
  <c r="X114" i="4"/>
  <c r="Z114" i="4" s="1"/>
  <c r="X22" i="4"/>
  <c r="Z22" i="4" s="1"/>
  <c r="X63" i="4"/>
  <c r="Z63" i="4" s="1"/>
  <c r="X39" i="4"/>
  <c r="Z39" i="4" s="1"/>
  <c r="X52" i="4"/>
  <c r="Z52" i="4" s="1"/>
  <c r="X16" i="4"/>
  <c r="Z16" i="4" s="1"/>
  <c r="X147" i="4"/>
  <c r="Z147" i="4" s="1"/>
  <c r="X102" i="4"/>
  <c r="Z102" i="4" s="1"/>
  <c r="X127" i="4"/>
  <c r="Z127" i="4" s="1"/>
  <c r="X74" i="4"/>
  <c r="Z74" i="4" s="1"/>
  <c r="X150" i="4"/>
  <c r="Z150" i="4" s="1"/>
  <c r="X79" i="4"/>
  <c r="Z79" i="4" s="1"/>
  <c r="X136" i="4"/>
  <c r="Z136" i="4" s="1"/>
  <c r="X110" i="4"/>
  <c r="Z110" i="4" s="1"/>
  <c r="X103" i="4"/>
  <c r="Z103" i="4" s="1"/>
  <c r="X113" i="4"/>
  <c r="Z113" i="4" s="1"/>
  <c r="X53" i="4"/>
  <c r="Z53" i="4" s="1"/>
  <c r="X139" i="4"/>
  <c r="Z139" i="4" s="1"/>
  <c r="X24" i="4"/>
  <c r="Z24" i="4" s="1"/>
  <c r="X138" i="4"/>
  <c r="Z138" i="4" s="1"/>
  <c r="X145" i="4"/>
  <c r="Z145" i="4" s="1"/>
  <c r="X121" i="4"/>
  <c r="Z121" i="4" s="1"/>
  <c r="X101" i="4"/>
  <c r="Z101" i="4" s="1"/>
  <c r="X81" i="4"/>
  <c r="Z81" i="4" s="1"/>
  <c r="X47" i="4"/>
  <c r="Z47" i="4" s="1"/>
  <c r="X154" i="4"/>
  <c r="Z154" i="4" s="1"/>
  <c r="X152" i="4"/>
  <c r="Z152" i="4" s="1"/>
  <c r="X128" i="4"/>
  <c r="Z128" i="4" s="1"/>
  <c r="X104" i="4"/>
  <c r="Z104" i="4" s="1"/>
  <c r="X84" i="4"/>
  <c r="Z84" i="4" s="1"/>
  <c r="X119" i="4"/>
  <c r="Z119" i="4" s="1"/>
  <c r="X25" i="4"/>
  <c r="Z25" i="4" s="1"/>
  <c r="X109" i="4"/>
  <c r="Z109" i="4" s="1"/>
  <c r="X71" i="4"/>
  <c r="Z71" i="4" s="1"/>
  <c r="X116" i="4"/>
  <c r="Z116" i="4" s="1"/>
  <c r="X76" i="4"/>
  <c r="Z76" i="4" s="1"/>
  <c r="X143" i="4"/>
  <c r="Z143" i="4" s="1"/>
  <c r="X129" i="4"/>
  <c r="Z129" i="4" s="1"/>
  <c r="X59" i="4"/>
  <c r="Z59" i="4" s="1"/>
  <c r="X118" i="4"/>
  <c r="Z118" i="4" s="1"/>
  <c r="X132" i="4"/>
  <c r="Z132" i="4" s="1"/>
  <c r="X131" i="4"/>
  <c r="Z131" i="4" s="1"/>
  <c r="X141" i="4"/>
  <c r="Z141" i="4" s="1"/>
  <c r="X117" i="4"/>
  <c r="Z117" i="4" s="1"/>
  <c r="X97" i="4"/>
  <c r="Z97" i="4" s="1"/>
  <c r="X77" i="4"/>
  <c r="Z77" i="4" s="1"/>
  <c r="X142" i="4"/>
  <c r="Z142" i="4" s="1"/>
  <c r="X68" i="4"/>
  <c r="Z68" i="4" s="1"/>
  <c r="X44" i="4"/>
  <c r="Z44" i="4" s="1"/>
  <c r="X144" i="4"/>
  <c r="Z144" i="4" s="1"/>
  <c r="X120" i="4"/>
  <c r="Z120" i="4" s="1"/>
  <c r="X100" i="4"/>
  <c r="Z100" i="4" s="1"/>
  <c r="X80" i="4"/>
  <c r="Z80" i="4" s="1"/>
  <c r="X155" i="4"/>
  <c r="Z155" i="4" s="1"/>
  <c r="X17" i="4"/>
  <c r="Z17" i="4" s="1"/>
  <c r="X157" i="4"/>
  <c r="Z157" i="4" s="1"/>
  <c r="X133" i="4"/>
  <c r="Z133" i="4" s="1"/>
  <c r="X93" i="4"/>
  <c r="Z93" i="4" s="1"/>
  <c r="X130" i="4"/>
  <c r="Z130" i="4" s="1"/>
  <c r="X40" i="4"/>
  <c r="Z40" i="4" s="1"/>
  <c r="X140" i="4"/>
  <c r="Z140" i="4" s="1"/>
  <c r="X96" i="4"/>
  <c r="Z96" i="4" s="1"/>
  <c r="X153" i="4"/>
  <c r="Z153" i="4" s="1"/>
  <c r="X105" i="4"/>
  <c r="Z105" i="4" s="1"/>
  <c r="X85" i="4"/>
  <c r="Z85" i="4" s="1"/>
  <c r="X56" i="4"/>
  <c r="Z56" i="4" s="1"/>
  <c r="X156" i="4"/>
  <c r="Z156" i="4" s="1"/>
  <c r="X108" i="4"/>
  <c r="Z108" i="4" s="1"/>
  <c r="X92" i="4"/>
  <c r="Z92" i="4" s="1"/>
  <c r="X41" i="4"/>
  <c r="Z41" i="4" s="1"/>
  <c r="X48" i="4"/>
  <c r="Z48" i="4" s="1"/>
  <c r="X72" i="4"/>
  <c r="Z72" i="4" s="1"/>
  <c r="X45" i="4"/>
  <c r="Z45" i="4" s="1"/>
  <c r="X69" i="4"/>
  <c r="Z69" i="4" s="1"/>
  <c r="X19" i="4"/>
  <c r="Z19" i="4" s="1"/>
  <c r="X43" i="4"/>
  <c r="Z43" i="4" s="1"/>
  <c r="X60" i="4"/>
  <c r="Z60" i="4" s="1"/>
  <c r="X57" i="4"/>
  <c r="Z57" i="4" s="1"/>
  <c r="X42" i="4"/>
  <c r="Z42" i="4" s="1"/>
  <c r="X61" i="4"/>
  <c r="Z61" i="4" s="1"/>
  <c r="X18" i="4"/>
  <c r="Z18" i="4" s="1"/>
  <c r="X46" i="4"/>
  <c r="Z46" i="4" s="1"/>
  <c r="X70" i="4"/>
  <c r="Z70" i="4" s="1"/>
  <c r="X26" i="4"/>
  <c r="Z26" i="4" s="1"/>
  <c r="X27" i="4"/>
  <c r="Z27" i="4" s="1"/>
  <c r="X49" i="4"/>
  <c r="Z49" i="4" s="1"/>
  <c r="X73" i="4"/>
  <c r="Z73" i="4" s="1"/>
  <c r="X58" i="4"/>
  <c r="Z58" i="4" s="1"/>
  <c r="AA7" i="4" l="1"/>
  <c r="R3"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tc={F7EE361F-F80C-44AE-ADED-F395D7D69081}</author>
  </authors>
  <commentList>
    <comment ref="I86" authorId="0" shapeId="0" xr:uid="{F7EE361F-F80C-44AE-ADED-F395D7D69081}">
      <text>
        <t>[Threaded comment]
Your version of Excel allows you to read this threaded comment; however, any edits to it will get removed if the file is opened in a newer version of Excel. Learn more: https://go.microsoft.com/fwlink/?linkid=870924
Comment:
    Changes made as per DIN935</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tc={104D73C9-1D42-40B8-9181-47334DEA06D9}</author>
  </authors>
  <commentList>
    <comment ref="P63" authorId="0" shapeId="0" xr:uid="{104D73C9-1D42-40B8-9181-47334DEA06D9}">
      <text>
        <t>[Threaded comment]
Your version of Excel allows you to read this threaded comment; however, any edits to it will get removed if the file is opened in a newer version of Excel. Learn more: https://go.microsoft.com/fwlink/?linkid=870924
Comment:
    Changes made as per DIN935</t>
      </text>
    </comment>
  </commentList>
</comments>
</file>

<file path=xl/sharedStrings.xml><?xml version="1.0" encoding="utf-8"?>
<sst xmlns="http://schemas.openxmlformats.org/spreadsheetml/2006/main" count="1931" uniqueCount="91">
  <si>
    <t>Scaling Weight Principles</t>
  </si>
  <si>
    <t>The following principles are to be applied in determining the GSPGCF Scaling Weights:</t>
  </si>
  <si>
    <t>A</t>
  </si>
  <si>
    <t>Scaling weights should reflect the estimated volume error in each CCC</t>
  </si>
  <si>
    <t>B</t>
  </si>
  <si>
    <t>If volume error cannot be estimated the scaling weight should be based on that of similar CCCids</t>
  </si>
  <si>
    <t>C</t>
  </si>
  <si>
    <t>Scaling weights should be higher for estimated volumes such as estimates and losses</t>
  </si>
  <si>
    <t>D</t>
  </si>
  <si>
    <t>Scaling weights should not disincentive transition to the new MHHS TOM</t>
  </si>
  <si>
    <t>E</t>
  </si>
  <si>
    <t>Scaling weights should not unduly impact ‘late movers’ to the new arrangements</t>
  </si>
  <si>
    <t>These provisional new CCC Id Scaling Weights have been set using the values in the two tables below which are summated to give the total value for each CCC Id. The existing CCC Ids Scaling weights (Scaling Factors in MDD) have been set to the average of the nearest equivalent new CCCids. These values may be revised once Suppliers can provide more detail when they have developed their forecasting Models for MHHS.</t>
  </si>
  <si>
    <t>New CCC Scaling Weights</t>
  </si>
  <si>
    <t>Totalised Scaling Weight</t>
  </si>
  <si>
    <t>CCC</t>
  </si>
  <si>
    <t>Segment Indicator</t>
  </si>
  <si>
    <t>Measurement Quantity</t>
  </si>
  <si>
    <t>Consumption/ line loss</t>
  </si>
  <si>
    <t>Connection Type Indicator</t>
  </si>
  <si>
    <t>Estimate/ Actual</t>
  </si>
  <si>
    <t>Quality Rating (Actuals and estimates)</t>
  </si>
  <si>
    <t>Network Quality Rating</t>
  </si>
  <si>
    <t>Scaling Weight (Total)</t>
  </si>
  <si>
    <t>Actual or Estimated</t>
  </si>
  <si>
    <t>AI</t>
  </si>
  <si>
    <t>W</t>
  </si>
  <si>
    <t>A, A1, A2, A3</t>
  </si>
  <si>
    <t>Actual</t>
  </si>
  <si>
    <t>AE</t>
  </si>
  <si>
    <t>H</t>
  </si>
  <si>
    <t>Average</t>
  </si>
  <si>
    <t>Existing CCCs Scaling Weights (Factors)</t>
  </si>
  <si>
    <t>Proposed Weights</t>
  </si>
  <si>
    <t>Consumption Component Class ID</t>
  </si>
  <si>
    <t>Measurement Quantity ID</t>
  </si>
  <si>
    <t>Data Aggregation Type</t>
  </si>
  <si>
    <t>Metered/Unmetered Indicator</t>
  </si>
  <si>
    <t>Consumption Component Indicator</t>
  </si>
  <si>
    <t>Actual/Estimated Indicator</t>
  </si>
  <si>
    <t>AA/EAC Indicator</t>
  </si>
  <si>
    <t>M</t>
  </si>
  <si>
    <t>U</t>
  </si>
  <si>
    <t>L</t>
  </si>
  <si>
    <t>E, ZE</t>
  </si>
  <si>
    <t>Estimate</t>
  </si>
  <si>
    <t>S</t>
  </si>
  <si>
    <t>E0, E1, E2, E3 and E6</t>
  </si>
  <si>
    <t>E4,  E5 and E7</t>
  </si>
  <si>
    <t>E8, E9, ZE2, ZE3</t>
  </si>
  <si>
    <t>E0,E1, E2, E3, E6 and ZE1, ZE2, ZE3</t>
  </si>
  <si>
    <t>E0, E1, E2, E3, E6 and ZE1, ZE2, ZE3</t>
  </si>
  <si>
    <t>EA1, EA2, EA3, EA4 ,EA5, E2 and E3</t>
  </si>
  <si>
    <t>EA7, EA8 , EA9, E4,E5 and E6</t>
  </si>
  <si>
    <t>EA6, EA10, EA11 , EA12,EA13, E7, E8, E9, E10</t>
  </si>
  <si>
    <t>EA1, EA2, EA3, EA4, EA5, E2 and E3</t>
  </si>
  <si>
    <t>EA7, EA8,EA9, E4, E5 and E6</t>
  </si>
  <si>
    <t>EA6, EA10, EA11 ,EA12, EA13, E7,E8,E9 and E10</t>
  </si>
  <si>
    <t>AAE1, AAE2</t>
  </si>
  <si>
    <t>AAE3</t>
  </si>
  <si>
    <t>EAE1, EAE2 and EAE3</t>
  </si>
  <si>
    <t>EA1, EA2, EA3, EA4 and EA5</t>
  </si>
  <si>
    <t>EA7, EA8 and EA9</t>
  </si>
  <si>
    <t>EA6, EA10, EA11, EA12 and EA13</t>
  </si>
  <si>
    <t>EA6, EA10, EA11 ,EA12 and EA13</t>
  </si>
  <si>
    <t>EA6, EA10, EA11 , EA12 and EA13</t>
  </si>
  <si>
    <t>Current Weight</t>
  </si>
  <si>
    <t>Measurement Class</t>
  </si>
  <si>
    <t>N</t>
  </si>
  <si>
    <t>F</t>
  </si>
  <si>
    <t>G</t>
  </si>
  <si>
    <t>Uncorrrected Consumption</t>
  </si>
  <si>
    <t>∑GC</t>
  </si>
  <si>
    <t>Group Take</t>
  </si>
  <si>
    <t>Weighted Import</t>
  </si>
  <si>
    <t>Sum Corrected</t>
  </si>
  <si>
    <t>Weighted Export</t>
  </si>
  <si>
    <t>Unallocated Consumption</t>
  </si>
  <si>
    <t>Unallocated Demand</t>
  </si>
  <si>
    <t>AI Share of Unalloc. Demand</t>
  </si>
  <si>
    <t>AE Share of Unalloc. Demand</t>
  </si>
  <si>
    <t>CF for AI</t>
  </si>
  <si>
    <t>Max</t>
  </si>
  <si>
    <t>CF for AE</t>
  </si>
  <si>
    <t xml:space="preserve"> </t>
  </si>
  <si>
    <t>Existing</t>
  </si>
  <si>
    <t>AI/AE</t>
  </si>
  <si>
    <t xml:space="preserve"> Uncorrrected Consumption</t>
  </si>
  <si>
    <t>UC*SW</t>
  </si>
  <si>
    <t>Corrected Consumption</t>
  </si>
  <si>
    <t>Corrected Volume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</si>
</sst>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color rgb="FFFFFFFF"/>
      <name val="Tahoma"/>
      <family val="2"/>
    </font>
    <font>
      <sz val="10"/>
      <color rgb="FF000000"/>
      <name val="Tahoma"/>
      <family val="2"/>
    </font>
    <font>
      <b/>
      <sz val="10"/>
      <name val="Tahoma"/>
      <family val="2"/>
    </font>
    <font>
      <b/>
      <sz val="11"/>
      <name val="Calibri"/>
      <family val="2"/>
      <scheme val="minor"/>
    </font>
    <font>
      <sz val="10"/>
      <name val="Tahoma"/>
      <family val="2"/>
    </font>
    <font>
      <b/>
      <sz val="11"/>
      <color theme="1"/>
      <name val="Calibri"/>
      <family val="2"/>
    </font>
    <font>
      <b/>
      <sz val="14"/>
      <color rgb="FFFF0000"/>
      <name val="Calibri"/>
      <family val="2"/>
      <scheme val="minor"/>
    </font>
    <font>
      <sz val="18"/>
      <color rgb="FF041425"/>
      <name val="Arial"/>
      <family val="2"/>
    </font>
    <font>
      <sz val="18"/>
      <color theme="1"/>
      <name val="Arial"/>
      <family val="2"/>
    </font>
    <font>
      <b/>
      <sz val="18"/>
      <color rgb="FF041425"/>
      <name val="Arial"/>
      <family val="2"/>
    </font>
    <font>
      <sz val="12"/>
      <name val="Arial"/>
      <family val="2"/>
    </font>
    <font>
      <sz val="11"/>
      <name val="Calibri"/>
      <family val="2"/>
      <scheme val="minor"/>
    </font>
    <font>
      <b/>
      <sz val="10"/>
      <color theme="0"/>
      <name val="Tahoma"/>
      <family val="2"/>
    </font>
  </fonts>
  <fills count="4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0090AB"/>
        <bgColor indexed="64"/>
      </patternFill>
    </fill>
    <fill>
      <patternFill patternType="solid">
        <fgColor rgb="FFFFC000"/>
        <bgColor indexed="64"/>
      </patternFill>
    </fill>
    <fill>
      <patternFill patternType="solid">
        <fgColor rgb="FFFF0000"/>
        <bgColor indexed="64"/>
      </patternFill>
    </fill>
    <fill>
      <patternFill patternType="solid">
        <fgColor rgb="FFFFFF00"/>
        <bgColor indexed="64"/>
      </patternFill>
    </fill>
    <fill>
      <patternFill patternType="solid">
        <fgColor rgb="FF92D050"/>
        <bgColor indexed="64"/>
      </patternFill>
    </fill>
    <fill>
      <patternFill patternType="solid">
        <fgColor theme="0"/>
        <bgColor indexed="64"/>
      </patternFill>
    </fill>
    <fill>
      <patternFill patternType="solid">
        <fgColor theme="0" tint="-0.249977111117893"/>
        <bgColor indexed="64"/>
      </patternFill>
    </fill>
  </fills>
  <borders count="2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rgb="FF7AA3AA"/>
      </left>
      <right style="medium">
        <color rgb="FF7AA3AA"/>
      </right>
      <top style="medium">
        <color rgb="FF7AA3AA"/>
      </top>
      <bottom style="medium">
        <color rgb="FF7AA3AA"/>
      </bottom>
      <diagonal/>
    </border>
    <border>
      <left/>
      <right style="medium">
        <color rgb="FF7AA3AA"/>
      </right>
      <top style="medium">
        <color rgb="FF7AA3AA"/>
      </top>
      <bottom style="medium">
        <color rgb="FF7AA3AA"/>
      </bottom>
      <diagonal/>
    </border>
    <border>
      <left/>
      <right style="medium">
        <color rgb="FF7AA3AA"/>
      </right>
      <top/>
      <bottom/>
      <diagonal/>
    </border>
    <border>
      <left style="medium">
        <color rgb="FF7AA3AA"/>
      </left>
      <right style="medium">
        <color rgb="FF7AA3AA"/>
      </right>
      <top/>
      <bottom style="medium">
        <color rgb="FF7AA3AA"/>
      </bottom>
      <diagonal/>
    </border>
    <border>
      <left/>
      <right style="medium">
        <color rgb="FF7AA3AA"/>
      </right>
      <top/>
      <bottom style="medium">
        <color rgb="FF7AA3AA"/>
      </bottom>
      <diagonal/>
    </border>
    <border>
      <left/>
      <right style="medium">
        <color auto="1"/>
      </right>
      <top/>
      <bottom/>
      <diagonal/>
    </border>
    <border>
      <left style="medium">
        <color auto="1"/>
      </left>
      <right/>
      <top/>
      <bottom/>
      <diagonal/>
    </border>
    <border>
      <left style="medium">
        <color auto="1"/>
      </left>
      <right/>
      <top style="medium">
        <color auto="1"/>
      </top>
      <bottom/>
      <diagonal/>
    </border>
    <border>
      <left/>
      <right style="medium">
        <color auto="1"/>
      </right>
      <top style="medium">
        <color auto="1"/>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44">
    <xf numFmtId="0" fontId="0" fillId="0" borderId="0" xfId="0"/>
    <xf numFmtId="14" fontId="0" fillId="0" borderId="0" xfId="0" applyNumberFormat="1"/>
    <xf numFmtId="0" fontId="18" fillId="33" borderId="10" xfId="0" applyFont="1" applyFill="1" applyBorder="1" applyAlignment="1">
      <alignment horizontal="center" vertical="center"/>
    </xf>
    <xf numFmtId="0" fontId="18" fillId="33" borderId="11" xfId="0" applyFont="1" applyFill="1" applyBorder="1" applyAlignment="1">
      <alignment horizontal="center" vertical="center"/>
    </xf>
    <xf numFmtId="0" fontId="18" fillId="33" borderId="12" xfId="0" applyFont="1" applyFill="1" applyBorder="1" applyAlignment="1">
      <alignment horizontal="center" vertical="center"/>
    </xf>
    <xf numFmtId="0" fontId="18" fillId="33" borderId="0" xfId="0" applyFont="1" applyFill="1" applyAlignment="1">
      <alignment horizontal="center" vertical="center"/>
    </xf>
    <xf numFmtId="0" fontId="19" fillId="0" borderId="13" xfId="0" applyFont="1" applyBorder="1" applyAlignment="1">
      <alignment horizontal="center" vertical="center"/>
    </xf>
    <xf numFmtId="0" fontId="19" fillId="0" borderId="14" xfId="0" applyFont="1" applyBorder="1" applyAlignment="1">
      <alignment horizontal="center" vertical="center"/>
    </xf>
    <xf numFmtId="0" fontId="20" fillId="34" borderId="0" xfId="0" applyFont="1" applyFill="1" applyAlignment="1">
      <alignment horizontal="center" vertical="center"/>
    </xf>
    <xf numFmtId="0" fontId="21" fillId="35" borderId="0" xfId="0" applyFont="1" applyFill="1" applyAlignment="1">
      <alignment horizontal="center" vertical="center"/>
    </xf>
    <xf numFmtId="0" fontId="20" fillId="36" borderId="0" xfId="0" applyFont="1" applyFill="1" applyAlignment="1">
      <alignment horizontal="center" vertical="center"/>
    </xf>
    <xf numFmtId="0" fontId="16" fillId="36" borderId="0" xfId="0" applyFont="1" applyFill="1" applyAlignment="1">
      <alignment horizontal="center"/>
    </xf>
    <xf numFmtId="0" fontId="20" fillId="37" borderId="0" xfId="0" applyFont="1" applyFill="1" applyAlignment="1">
      <alignment horizontal="center" vertical="center"/>
    </xf>
    <xf numFmtId="0" fontId="22" fillId="38" borderId="14" xfId="0" applyFont="1" applyFill="1" applyBorder="1" applyAlignment="1">
      <alignment horizontal="center" vertical="center"/>
    </xf>
    <xf numFmtId="0" fontId="0" fillId="37" borderId="0" xfId="0" applyFill="1"/>
    <xf numFmtId="1" fontId="0" fillId="0" borderId="0" xfId="0" applyNumberFormat="1"/>
    <xf numFmtId="0" fontId="16" fillId="0" borderId="0" xfId="0" applyFont="1"/>
    <xf numFmtId="0" fontId="23" fillId="0" borderId="16" xfId="0" applyFont="1" applyBorder="1"/>
    <xf numFmtId="1" fontId="0" fillId="0" borderId="15" xfId="0" applyNumberFormat="1" applyBorder="1"/>
    <xf numFmtId="0" fontId="23" fillId="0" borderId="17" xfId="0" applyFont="1" applyBorder="1"/>
    <xf numFmtId="1" fontId="0" fillId="0" borderId="18" xfId="0" applyNumberFormat="1" applyBorder="1"/>
    <xf numFmtId="0" fontId="0" fillId="39" borderId="0" xfId="0" applyFill="1"/>
    <xf numFmtId="2" fontId="24" fillId="0" borderId="15" xfId="0" applyNumberFormat="1" applyFont="1" applyBorder="1"/>
    <xf numFmtId="0" fontId="16" fillId="37" borderId="0" xfId="0" applyFont="1" applyFill="1"/>
    <xf numFmtId="0" fontId="21" fillId="37" borderId="0" xfId="0" applyFont="1" applyFill="1" applyAlignment="1">
      <alignment horizontal="center" vertical="center"/>
    </xf>
    <xf numFmtId="0" fontId="25" fillId="0" borderId="19" xfId="0" applyFont="1" applyBorder="1" applyAlignment="1">
      <alignment horizontal="left" vertical="center" readingOrder="1"/>
    </xf>
    <xf numFmtId="0" fontId="0" fillId="0" borderId="20" xfId="0" applyBorder="1"/>
    <xf numFmtId="0" fontId="0" fillId="0" borderId="21" xfId="0" applyBorder="1"/>
    <xf numFmtId="0" fontId="27" fillId="0" borderId="22" xfId="0" applyFont="1" applyBorder="1" applyAlignment="1">
      <alignment horizontal="left" vertical="center" readingOrder="1"/>
    </xf>
    <xf numFmtId="0" fontId="0" fillId="0" borderId="23" xfId="0" applyBorder="1"/>
    <xf numFmtId="0" fontId="26" fillId="0" borderId="22" xfId="0" applyFont="1" applyBorder="1" applyAlignment="1">
      <alignment horizontal="left" vertical="center" indent="2" readingOrder="1"/>
    </xf>
    <xf numFmtId="0" fontId="0" fillId="0" borderId="22" xfId="0" applyBorder="1"/>
    <xf numFmtId="0" fontId="25" fillId="0" borderId="22" xfId="0" applyFont="1" applyBorder="1" applyAlignment="1">
      <alignment horizontal="left" vertical="center" readingOrder="1"/>
    </xf>
    <xf numFmtId="0" fontId="25" fillId="0" borderId="0" xfId="0" applyFont="1" applyAlignment="1">
      <alignment horizontal="left" vertical="center" indent="2" readingOrder="1"/>
    </xf>
    <xf numFmtId="0" fontId="0" fillId="0" borderId="24" xfId="0" applyBorder="1"/>
    <xf numFmtId="0" fontId="0" fillId="0" borderId="25" xfId="0" applyBorder="1"/>
    <xf numFmtId="0" fontId="0" fillId="0" borderId="26" xfId="0" applyBorder="1"/>
    <xf numFmtId="0" fontId="0" fillId="38" borderId="0" xfId="0" applyFill="1"/>
    <xf numFmtId="0" fontId="16" fillId="38" borderId="0" xfId="0" applyFont="1" applyFill="1"/>
    <xf numFmtId="0" fontId="28" fillId="0" borderId="0" xfId="0" applyFont="1" applyAlignment="1">
      <alignment vertical="center" readingOrder="1"/>
    </xf>
    <xf numFmtId="0" fontId="29" fillId="0" borderId="0" xfId="0" applyFont="1"/>
    <xf numFmtId="0" fontId="21" fillId="38" borderId="0" xfId="0" applyFont="1" applyFill="1"/>
    <xf numFmtId="0" fontId="29" fillId="38" borderId="0" xfId="0" applyFont="1" applyFill="1"/>
    <xf numFmtId="0" fontId="30" fillId="33" borderId="0" xfId="0" applyFont="1" applyFill="1" applyAlignment="1">
      <alignment horizontal="center" vertical="center"/>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microsoft.com/office/2017/10/relationships/person" Target="persons/perso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584200</xdr:colOff>
      <xdr:row>15</xdr:row>
      <xdr:rowOff>139700</xdr:rowOff>
    </xdr:from>
    <xdr:to>
      <xdr:col>12</xdr:col>
      <xdr:colOff>115401</xdr:colOff>
      <xdr:row>34</xdr:row>
      <xdr:rowOff>85389</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584200" y="3949700"/>
          <a:ext cx="6846401" cy="344453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57150</xdr:colOff>
      <xdr:row>2</xdr:row>
      <xdr:rowOff>69850</xdr:rowOff>
    </xdr:from>
    <xdr:to>
      <xdr:col>11</xdr:col>
      <xdr:colOff>197951</xdr:colOff>
      <xdr:row>20</xdr:row>
      <xdr:rowOff>136189</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57150" y="450850"/>
          <a:ext cx="6846401" cy="3444539"/>
        </a:xfrm>
        <a:prstGeom prst="rect">
          <a:avLst/>
        </a:prstGeom>
      </xdr:spPr>
    </xdr:pic>
    <xdr:clientData/>
  </xdr:twoCellAnchor>
  <xdr:twoCellAnchor>
    <xdr:from>
      <xdr:col>10</xdr:col>
      <xdr:colOff>336550</xdr:colOff>
      <xdr:row>5</xdr:row>
      <xdr:rowOff>6350</xdr:rowOff>
    </xdr:from>
    <xdr:to>
      <xdr:col>18</xdr:col>
      <xdr:colOff>82550</xdr:colOff>
      <xdr:row>14</xdr:row>
      <xdr:rowOff>107950</xdr:rowOff>
    </xdr:to>
    <xdr:cxnSp macro="">
      <xdr:nvCxnSpPr>
        <xdr:cNvPr id="7" name="Straight Arrow Connector 6">
          <a:extLst>
            <a:ext uri="{FF2B5EF4-FFF2-40B4-BE49-F238E27FC236}">
              <a16:creationId xmlns:a16="http://schemas.microsoft.com/office/drawing/2014/main" id="{00000000-0008-0000-0100-000007000000}"/>
            </a:ext>
          </a:extLst>
        </xdr:cNvPr>
        <xdr:cNvCxnSpPr/>
      </xdr:nvCxnSpPr>
      <xdr:spPr>
        <a:xfrm>
          <a:off x="6432550" y="939800"/>
          <a:ext cx="5162550" cy="1784350"/>
        </a:xfrm>
        <a:prstGeom prst="straightConnector1">
          <a:avLst/>
        </a:prstGeom>
        <a:ln w="12700">
          <a:solidFill>
            <a:srgbClr val="FF0000"/>
          </a:solidFill>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463550</xdr:colOff>
      <xdr:row>14</xdr:row>
      <xdr:rowOff>139700</xdr:rowOff>
    </xdr:from>
    <xdr:to>
      <xdr:col>19</xdr:col>
      <xdr:colOff>158750</xdr:colOff>
      <xdr:row>18</xdr:row>
      <xdr:rowOff>50800</xdr:rowOff>
    </xdr:to>
    <xdr:cxnSp macro="">
      <xdr:nvCxnSpPr>
        <xdr:cNvPr id="10" name="Straight Arrow Connector 9">
          <a:extLst>
            <a:ext uri="{FF2B5EF4-FFF2-40B4-BE49-F238E27FC236}">
              <a16:creationId xmlns:a16="http://schemas.microsoft.com/office/drawing/2014/main" id="{00000000-0008-0000-0100-00000A000000}"/>
            </a:ext>
          </a:extLst>
        </xdr:cNvPr>
        <xdr:cNvCxnSpPr/>
      </xdr:nvCxnSpPr>
      <xdr:spPr>
        <a:xfrm flipV="1">
          <a:off x="6559550" y="2755900"/>
          <a:ext cx="5721350" cy="673100"/>
        </a:xfrm>
        <a:prstGeom prst="straightConnector1">
          <a:avLst/>
        </a:prstGeom>
        <a:noFill/>
        <a:ln w="12700" cap="flat" cmpd="sng" algn="ctr">
          <a:solidFill>
            <a:srgbClr val="FF0000"/>
          </a:solidFill>
          <a:prstDash val="solid"/>
          <a:miter lim="800000"/>
          <a:headEnd type="none" w="med" len="med"/>
          <a:tailEnd type="triangle" w="med" len="med"/>
        </a:ln>
        <a:effectLst/>
      </xdr:spPr>
    </xdr:cxnSp>
    <xdr:clientData/>
  </xdr:twoCellAnchor>
  <xdr:twoCellAnchor>
    <xdr:from>
      <xdr:col>20</xdr:col>
      <xdr:colOff>1422400</xdr:colOff>
      <xdr:row>22</xdr:row>
      <xdr:rowOff>19050</xdr:rowOff>
    </xdr:from>
    <xdr:to>
      <xdr:col>20</xdr:col>
      <xdr:colOff>1435100</xdr:colOff>
      <xdr:row>25</xdr:row>
      <xdr:rowOff>6350</xdr:rowOff>
    </xdr:to>
    <xdr:cxnSp macro="">
      <xdr:nvCxnSpPr>
        <xdr:cNvPr id="14" name="Straight Arrow Connector 13">
          <a:extLst>
            <a:ext uri="{FF2B5EF4-FFF2-40B4-BE49-F238E27FC236}">
              <a16:creationId xmlns:a16="http://schemas.microsoft.com/office/drawing/2014/main" id="{00000000-0008-0000-0100-00000E000000}"/>
            </a:ext>
          </a:extLst>
        </xdr:cNvPr>
        <xdr:cNvCxnSpPr/>
      </xdr:nvCxnSpPr>
      <xdr:spPr>
        <a:xfrm>
          <a:off x="14154150" y="4146550"/>
          <a:ext cx="12700" cy="539750"/>
        </a:xfrm>
        <a:prstGeom prst="straightConnector1">
          <a:avLst/>
        </a:prstGeom>
        <a:noFill/>
        <a:ln w="12700" cap="flat" cmpd="sng" algn="ctr">
          <a:solidFill>
            <a:srgbClr val="FF0000"/>
          </a:solidFill>
          <a:prstDash val="solid"/>
          <a:miter lim="800000"/>
          <a:headEnd type="none" w="med" len="med"/>
          <a:tailEnd type="triangle" w="med" len="med"/>
        </a:ln>
        <a:effectLst/>
      </xdr:spPr>
    </xdr:cxnSp>
    <xdr:clientData/>
  </xdr:twoCellAnchor>
</xdr:wsDr>
</file>

<file path=xl/persons/person.xml><?xml version="1.0" encoding="utf-8"?>
<personList xmlns="http://schemas.microsoft.com/office/spreadsheetml/2018/threadedcomments" xmlns:x="http://schemas.openxmlformats.org/spreadsheetml/2006/main">
  <person displayName="Steven Bradford" id="{16256D3E-431B-4EF1-B591-7548AAE970D3}" userId="S::steven.bradford@expleogroup.com::8947eca9-c48c-4e23-99cc-9c9ad2daec85"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I86" dT="2024-03-21T14:25:58.07" personId="{16256D3E-431B-4EF1-B591-7548AAE970D3}" id="{F7EE361F-F80C-44AE-ADED-F395D7D69081}">
    <text>Changes made as per DIN935</text>
  </threadedComment>
</ThreadedComments>
</file>

<file path=xl/threadedComments/threadedComment2.xml><?xml version="1.0" encoding="utf-8"?>
<ThreadedComments xmlns="http://schemas.microsoft.com/office/spreadsheetml/2018/threadedcomments" xmlns:x="http://schemas.openxmlformats.org/spreadsheetml/2006/main">
  <threadedComment ref="P63" dT="2024-03-21T14:32:50.39" personId="{16256D3E-431B-4EF1-B591-7548AAE970D3}" id="{104D73C9-1D42-40B8-9181-47334DEA06D9}">
    <text>Changes made as per DIN935</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_rels/sheet4.xml.rels><?xml version="1.0" encoding="UTF-8" standalone="yes"?>
<Relationships xmlns="http://schemas.openxmlformats.org/package/2006/relationships"><Relationship Id="rId3" Type="http://schemas.microsoft.com/office/2017/10/relationships/threadedComment" Target="../threadedComments/threadedComment2.xml"/><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1:AV15"/>
  <sheetViews>
    <sheetView tabSelected="1" workbookViewId="0">
      <selection activeCell="P22" sqref="P22"/>
    </sheetView>
  </sheetViews>
  <sheetFormatPr defaultRowHeight="15" x14ac:dyDescent="0.25"/>
  <sheetData>
    <row r="1" spans="2:48" ht="23.1" customHeight="1" x14ac:dyDescent="0.25"/>
    <row r="2" spans="2:48" ht="15" customHeight="1" x14ac:dyDescent="0.25">
      <c r="B2" s="25"/>
      <c r="C2" s="26"/>
      <c r="D2" s="26"/>
      <c r="E2" s="26"/>
      <c r="F2" s="26"/>
      <c r="G2" s="26"/>
      <c r="H2" s="26"/>
      <c r="I2" s="26"/>
      <c r="J2" s="26"/>
      <c r="K2" s="26"/>
      <c r="L2" s="26"/>
      <c r="M2" s="26"/>
      <c r="N2" s="26"/>
      <c r="O2" s="26"/>
      <c r="P2" s="26"/>
      <c r="Q2" s="26"/>
      <c r="R2" s="26"/>
      <c r="S2" s="27"/>
    </row>
    <row r="3" spans="2:48" ht="23.25" x14ac:dyDescent="0.25">
      <c r="B3" s="28" t="s">
        <v>0</v>
      </c>
      <c r="S3" s="29"/>
    </row>
    <row r="4" spans="2:48" ht="23.25" x14ac:dyDescent="0.25">
      <c r="B4" s="30"/>
      <c r="S4" s="29"/>
    </row>
    <row r="5" spans="2:48" x14ac:dyDescent="0.25">
      <c r="B5" s="31"/>
      <c r="S5" s="29"/>
    </row>
    <row r="6" spans="2:48" ht="23.25" x14ac:dyDescent="0.25">
      <c r="B6" s="32" t="s">
        <v>1</v>
      </c>
      <c r="S6" s="29"/>
    </row>
    <row r="7" spans="2:48" ht="23.25" x14ac:dyDescent="0.25">
      <c r="B7" s="32"/>
      <c r="S7" s="29"/>
    </row>
    <row r="8" spans="2:48" ht="23.25" x14ac:dyDescent="0.25">
      <c r="B8" s="30" t="s">
        <v>2</v>
      </c>
      <c r="C8" s="33" t="s">
        <v>3</v>
      </c>
      <c r="S8" s="29"/>
    </row>
    <row r="9" spans="2:48" ht="23.25" x14ac:dyDescent="0.25">
      <c r="B9" s="30" t="s">
        <v>4</v>
      </c>
      <c r="C9" s="33" t="s">
        <v>5</v>
      </c>
      <c r="S9" s="29"/>
    </row>
    <row r="10" spans="2:48" ht="23.25" x14ac:dyDescent="0.25">
      <c r="B10" s="30" t="s">
        <v>6</v>
      </c>
      <c r="C10" s="33" t="s">
        <v>7</v>
      </c>
      <c r="S10" s="29"/>
    </row>
    <row r="11" spans="2:48" ht="23.25" x14ac:dyDescent="0.25">
      <c r="B11" s="30" t="s">
        <v>8</v>
      </c>
      <c r="C11" s="33" t="s">
        <v>9</v>
      </c>
      <c r="S11" s="29"/>
    </row>
    <row r="12" spans="2:48" ht="23.25" x14ac:dyDescent="0.25">
      <c r="B12" s="30" t="s">
        <v>10</v>
      </c>
      <c r="C12" s="33" t="s">
        <v>11</v>
      </c>
      <c r="S12" s="29"/>
    </row>
    <row r="13" spans="2:48" x14ac:dyDescent="0.25">
      <c r="B13" s="34"/>
      <c r="C13" s="35"/>
      <c r="D13" s="35"/>
      <c r="E13" s="35"/>
      <c r="F13" s="35"/>
      <c r="G13" s="35"/>
      <c r="H13" s="35"/>
      <c r="I13" s="35"/>
      <c r="J13" s="35"/>
      <c r="K13" s="35"/>
      <c r="L13" s="35"/>
      <c r="M13" s="35"/>
      <c r="N13" s="35"/>
      <c r="O13" s="35"/>
      <c r="P13" s="35"/>
      <c r="Q13" s="35"/>
      <c r="R13" s="35"/>
      <c r="S13" s="36"/>
    </row>
    <row r="15" spans="2:48" x14ac:dyDescent="0.25">
      <c r="B15" s="39" t="s">
        <v>12</v>
      </c>
      <c r="C15" s="40"/>
      <c r="D15" s="40"/>
      <c r="E15" s="40"/>
      <c r="F15" s="40"/>
      <c r="G15" s="40"/>
      <c r="H15" s="40"/>
      <c r="I15" s="40"/>
      <c r="J15" s="40"/>
      <c r="K15" s="40"/>
      <c r="L15" s="40"/>
      <c r="M15" s="40"/>
      <c r="N15" s="40"/>
      <c r="O15" s="40"/>
      <c r="P15" s="40"/>
      <c r="Q15" s="40"/>
      <c r="R15" s="40"/>
      <c r="S15" s="40"/>
      <c r="T15" s="40"/>
      <c r="U15" s="40"/>
      <c r="V15" s="40"/>
      <c r="W15" s="40"/>
      <c r="X15" s="40"/>
      <c r="Y15" s="40"/>
      <c r="Z15" s="40"/>
      <c r="AA15" s="40"/>
      <c r="AB15" s="40"/>
      <c r="AC15" s="40"/>
      <c r="AD15" s="40"/>
      <c r="AE15" s="40"/>
      <c r="AF15" s="40"/>
      <c r="AG15" s="40"/>
      <c r="AH15" s="40"/>
      <c r="AI15" s="40"/>
      <c r="AJ15" s="40"/>
      <c r="AK15" s="40"/>
      <c r="AL15" s="40"/>
      <c r="AM15" s="40"/>
      <c r="AN15" s="40"/>
      <c r="AO15" s="40"/>
      <c r="AP15" s="40"/>
      <c r="AQ15" s="40"/>
      <c r="AR15" s="40"/>
      <c r="AS15" s="40"/>
      <c r="AT15" s="40"/>
      <c r="AU15" s="40"/>
      <c r="AV15" s="40"/>
    </row>
  </sheetData>
  <sheetProtection autoFilter="0"/>
  <pageMargins left="0.7" right="0.7" top="0.75" bottom="0.75" header="0.3" footer="0.3"/>
  <pageSetup paperSize="9" orientation="portrait" r:id="rId1"/>
  <headerFooter>
    <oddFooter>&amp;L_x000D_&amp;1#&amp;"Calibri"&amp;10&amp;K000000 EXPLEO Internal</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2:AS34"/>
  <sheetViews>
    <sheetView workbookViewId="0">
      <selection activeCell="X22" sqref="X22"/>
    </sheetView>
  </sheetViews>
  <sheetFormatPr defaultRowHeight="15" x14ac:dyDescent="0.25"/>
  <cols>
    <col min="18" max="18" width="16.42578125" bestFit="1" customWidth="1"/>
    <col min="21" max="21" width="21.85546875" bestFit="1" customWidth="1"/>
    <col min="22" max="22" width="18.28515625" customWidth="1"/>
  </cols>
  <sheetData>
    <row r="2" spans="1:45" x14ac:dyDescent="0.25">
      <c r="B2" s="39" t="s">
        <v>12</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row>
    <row r="3" spans="1:45" x14ac:dyDescent="0.25">
      <c r="A3" s="37"/>
      <c r="B3" s="37"/>
      <c r="C3" s="37"/>
      <c r="D3" s="37"/>
      <c r="E3" s="37"/>
      <c r="F3" s="37"/>
      <c r="G3" s="37"/>
      <c r="H3" s="37"/>
      <c r="I3" s="37"/>
      <c r="J3" s="37"/>
      <c r="K3" s="37"/>
      <c r="L3" s="37"/>
      <c r="M3" s="37"/>
    </row>
    <row r="4" spans="1:45" x14ac:dyDescent="0.25">
      <c r="A4" s="37"/>
      <c r="B4" s="37"/>
      <c r="C4" s="37"/>
      <c r="D4" s="37"/>
      <c r="E4" s="37"/>
      <c r="F4" s="37"/>
      <c r="G4" s="37"/>
      <c r="H4" s="37"/>
      <c r="I4" s="37"/>
      <c r="J4" s="37"/>
      <c r="K4" s="37"/>
      <c r="L4" s="37"/>
      <c r="M4" s="37"/>
      <c r="N4" s="37"/>
      <c r="O4" s="37"/>
      <c r="P4" s="37"/>
      <c r="Q4" s="37"/>
      <c r="R4" s="37"/>
      <c r="S4" s="37"/>
      <c r="T4" s="37"/>
      <c r="U4" s="37"/>
      <c r="V4" s="37"/>
      <c r="W4" s="37"/>
      <c r="X4" s="37"/>
    </row>
    <row r="5" spans="1:45" x14ac:dyDescent="0.25">
      <c r="A5" s="37"/>
      <c r="B5" s="37"/>
      <c r="C5" s="37"/>
      <c r="D5" s="37"/>
      <c r="E5" s="37"/>
      <c r="F5" s="37"/>
      <c r="G5" s="37"/>
      <c r="H5" s="37"/>
      <c r="I5" s="37"/>
      <c r="J5" s="37"/>
      <c r="K5" s="37"/>
      <c r="L5" s="37"/>
      <c r="M5" s="37"/>
      <c r="N5" s="37"/>
      <c r="O5" s="37"/>
      <c r="P5" s="37"/>
      <c r="Q5" s="37"/>
      <c r="R5" s="37"/>
      <c r="S5" s="37"/>
      <c r="T5" s="37"/>
      <c r="U5" s="37"/>
      <c r="V5" s="37"/>
      <c r="W5" s="37"/>
      <c r="X5" s="37"/>
    </row>
    <row r="6" spans="1:45" x14ac:dyDescent="0.25">
      <c r="A6" s="37"/>
      <c r="B6" s="37"/>
      <c r="C6" s="37"/>
      <c r="D6" s="37"/>
      <c r="E6" s="37"/>
      <c r="F6" s="37"/>
      <c r="G6" s="37"/>
      <c r="H6" s="37"/>
      <c r="I6" s="37"/>
      <c r="J6" s="37"/>
      <c r="K6" s="37"/>
      <c r="L6" s="37"/>
      <c r="M6" s="41" t="s">
        <v>13</v>
      </c>
      <c r="N6" s="42"/>
      <c r="O6" s="42"/>
      <c r="P6" s="37"/>
      <c r="Q6" s="37"/>
      <c r="R6" s="37"/>
      <c r="S6" s="37"/>
      <c r="T6" s="37"/>
      <c r="U6" s="37"/>
      <c r="V6" s="37"/>
      <c r="W6" s="37"/>
      <c r="X6" s="37"/>
    </row>
    <row r="7" spans="1:45" x14ac:dyDescent="0.25">
      <c r="A7" s="37"/>
      <c r="B7" s="37"/>
      <c r="C7" s="37"/>
      <c r="D7" s="37"/>
      <c r="E7" s="37"/>
      <c r="F7" s="37"/>
      <c r="G7" s="37"/>
      <c r="H7" s="37"/>
      <c r="I7" s="37"/>
      <c r="J7" s="37"/>
      <c r="K7" s="37"/>
      <c r="L7" s="37"/>
      <c r="M7" s="37"/>
      <c r="N7" s="37"/>
      <c r="O7" s="37"/>
      <c r="P7" s="37"/>
      <c r="Q7" s="37"/>
      <c r="R7" s="37"/>
      <c r="S7" s="37"/>
      <c r="T7" s="37"/>
      <c r="U7" s="37"/>
      <c r="V7" s="37"/>
      <c r="W7" s="37"/>
      <c r="X7" s="37"/>
    </row>
    <row r="8" spans="1:45" x14ac:dyDescent="0.25">
      <c r="A8" s="37"/>
      <c r="B8" s="37"/>
      <c r="C8" s="37"/>
      <c r="D8" s="37"/>
      <c r="E8" s="37"/>
      <c r="F8" s="37"/>
      <c r="G8" s="37"/>
      <c r="H8" s="37"/>
      <c r="I8" s="37"/>
      <c r="J8" s="37"/>
      <c r="K8" s="37"/>
      <c r="L8" s="37"/>
      <c r="M8" s="37"/>
      <c r="N8" s="37"/>
      <c r="O8" s="37"/>
      <c r="P8" s="37"/>
      <c r="Q8" s="37"/>
      <c r="R8" s="37"/>
      <c r="S8" s="37"/>
      <c r="T8" s="37"/>
      <c r="U8" s="37"/>
      <c r="V8" s="37"/>
      <c r="W8" s="37"/>
      <c r="X8" s="37"/>
    </row>
    <row r="9" spans="1:45" x14ac:dyDescent="0.25">
      <c r="A9" s="37"/>
      <c r="B9" s="37"/>
      <c r="C9" s="37"/>
      <c r="D9" s="37"/>
      <c r="E9" s="37"/>
      <c r="F9" s="37"/>
      <c r="G9" s="37"/>
      <c r="H9" s="37"/>
      <c r="I9" s="37"/>
      <c r="J9" s="37"/>
      <c r="K9" s="37"/>
      <c r="L9" s="37"/>
      <c r="M9" s="37"/>
      <c r="N9" s="37"/>
      <c r="O9" s="37"/>
      <c r="P9" s="37"/>
      <c r="Q9" s="37"/>
      <c r="R9" s="37"/>
      <c r="S9" s="37"/>
      <c r="T9" s="37"/>
      <c r="U9" s="37"/>
      <c r="V9" s="37"/>
      <c r="W9" s="37"/>
      <c r="X9" s="37"/>
    </row>
    <row r="10" spans="1:45" x14ac:dyDescent="0.25">
      <c r="A10" s="37"/>
      <c r="B10" s="37"/>
      <c r="C10" s="37"/>
      <c r="D10" s="37"/>
      <c r="E10" s="37"/>
      <c r="F10" s="37"/>
      <c r="G10" s="37"/>
      <c r="H10" s="37"/>
      <c r="I10" s="37"/>
      <c r="J10" s="37"/>
      <c r="K10" s="37"/>
      <c r="L10" s="37"/>
      <c r="M10" s="37"/>
      <c r="N10" s="37"/>
      <c r="O10" s="37"/>
      <c r="P10" s="37"/>
      <c r="Q10" s="37"/>
      <c r="R10" s="37"/>
      <c r="S10" s="37"/>
      <c r="T10" s="37"/>
      <c r="U10" s="37" t="s">
        <v>14</v>
      </c>
      <c r="V10" s="37"/>
      <c r="W10" s="37"/>
      <c r="X10" s="37"/>
    </row>
    <row r="11" spans="1:45" ht="15.75" thickBot="1" x14ac:dyDescent="0.3">
      <c r="A11" s="37"/>
      <c r="B11" s="37"/>
      <c r="C11" s="37"/>
      <c r="D11" s="37"/>
      <c r="E11" s="37"/>
      <c r="F11" s="37"/>
      <c r="G11" s="37"/>
      <c r="H11" s="37"/>
      <c r="I11" s="37"/>
      <c r="J11" s="37"/>
      <c r="K11" s="37"/>
      <c r="L11" s="37"/>
      <c r="M11" s="37"/>
      <c r="N11" s="37"/>
      <c r="O11" s="37"/>
      <c r="P11" s="37"/>
      <c r="Q11" s="37"/>
      <c r="R11" s="37"/>
      <c r="S11" s="37"/>
      <c r="T11" s="37"/>
      <c r="U11" s="37"/>
      <c r="V11" s="37"/>
      <c r="W11" s="37"/>
      <c r="X11" s="37"/>
    </row>
    <row r="12" spans="1:45" ht="15.75" thickBot="1" x14ac:dyDescent="0.3">
      <c r="A12" s="37"/>
      <c r="B12" s="37"/>
      <c r="C12" s="37"/>
      <c r="D12" s="37"/>
      <c r="E12" s="37"/>
      <c r="F12" s="37"/>
      <c r="G12" s="37"/>
      <c r="H12" s="37"/>
      <c r="I12" s="37"/>
      <c r="J12" s="37"/>
      <c r="K12" s="37"/>
      <c r="L12" s="37"/>
      <c r="M12" s="2" t="s">
        <v>15</v>
      </c>
      <c r="N12" s="3" t="s">
        <v>16</v>
      </c>
      <c r="O12" s="3" t="s">
        <v>17</v>
      </c>
      <c r="P12" s="3" t="s">
        <v>18</v>
      </c>
      <c r="Q12" s="3" t="s">
        <v>19</v>
      </c>
      <c r="R12" s="3" t="s">
        <v>20</v>
      </c>
      <c r="S12" s="4" t="s">
        <v>21</v>
      </c>
      <c r="T12" s="4" t="s">
        <v>22</v>
      </c>
      <c r="U12" s="5" t="s">
        <v>23</v>
      </c>
      <c r="V12" s="43" t="s">
        <v>24</v>
      </c>
    </row>
    <row r="13" spans="1:45" ht="15.75" thickBot="1" x14ac:dyDescent="0.3">
      <c r="A13" s="37"/>
      <c r="B13" s="37"/>
      <c r="C13" s="37"/>
      <c r="D13" s="37"/>
      <c r="E13" s="37"/>
      <c r="F13" s="37"/>
      <c r="G13" s="37"/>
      <c r="H13" s="37"/>
      <c r="I13" s="37"/>
      <c r="J13" s="37"/>
      <c r="K13" s="37"/>
      <c r="L13" s="37"/>
      <c r="M13" s="6">
        <v>120</v>
      </c>
      <c r="N13" s="7" t="s">
        <v>2</v>
      </c>
      <c r="O13" s="7" t="s">
        <v>25</v>
      </c>
      <c r="P13" s="7" t="s">
        <v>6</v>
      </c>
      <c r="Q13" s="7" t="s">
        <v>26</v>
      </c>
      <c r="R13" s="7" t="s">
        <v>27</v>
      </c>
      <c r="S13" s="12">
        <v>0</v>
      </c>
      <c r="T13" s="9">
        <v>1</v>
      </c>
      <c r="U13" s="24">
        <v>1</v>
      </c>
      <c r="V13" s="40" t="s">
        <v>28</v>
      </c>
    </row>
    <row r="14" spans="1:45" ht="15.75" thickBot="1" x14ac:dyDescent="0.3">
      <c r="A14" s="37"/>
      <c r="B14" s="37"/>
      <c r="C14" s="37"/>
      <c r="D14" s="37"/>
      <c r="E14" s="37"/>
      <c r="F14" s="37"/>
      <c r="G14" s="37"/>
      <c r="H14" s="37"/>
      <c r="I14" s="37"/>
      <c r="J14" s="37"/>
      <c r="K14" s="37"/>
      <c r="L14" s="37"/>
      <c r="M14" s="6">
        <v>122</v>
      </c>
      <c r="N14" s="7" t="s">
        <v>2</v>
      </c>
      <c r="O14" s="7" t="s">
        <v>29</v>
      </c>
      <c r="P14" s="7" t="s">
        <v>6</v>
      </c>
      <c r="Q14" s="7" t="s">
        <v>26</v>
      </c>
      <c r="R14" s="7" t="s">
        <v>27</v>
      </c>
      <c r="S14" s="12">
        <v>0</v>
      </c>
      <c r="T14" s="9">
        <v>1</v>
      </c>
      <c r="U14" s="24">
        <v>1</v>
      </c>
      <c r="V14" s="40" t="s">
        <v>28</v>
      </c>
    </row>
    <row r="15" spans="1:45" ht="15.75" thickBot="1" x14ac:dyDescent="0.3">
      <c r="A15" s="37"/>
      <c r="B15" s="37"/>
      <c r="C15" s="37"/>
      <c r="D15" s="37"/>
      <c r="E15" s="37"/>
      <c r="F15" s="37"/>
      <c r="G15" s="37"/>
      <c r="H15" s="37"/>
      <c r="I15" s="37"/>
      <c r="J15" s="37"/>
      <c r="K15" s="37"/>
      <c r="L15" s="37"/>
      <c r="M15" s="6">
        <v>124</v>
      </c>
      <c r="N15" s="7" t="s">
        <v>2</v>
      </c>
      <c r="O15" s="7" t="s">
        <v>25</v>
      </c>
      <c r="P15" s="7" t="s">
        <v>6</v>
      </c>
      <c r="Q15" s="7" t="s">
        <v>6</v>
      </c>
      <c r="R15" s="7" t="s">
        <v>27</v>
      </c>
      <c r="S15" s="12">
        <v>0</v>
      </c>
      <c r="T15" s="11">
        <v>0.8</v>
      </c>
      <c r="U15" s="24">
        <v>0.8</v>
      </c>
      <c r="V15" s="40" t="s">
        <v>28</v>
      </c>
    </row>
    <row r="16" spans="1:45" ht="15.75" thickBot="1" x14ac:dyDescent="0.3">
      <c r="A16" s="37"/>
      <c r="B16" s="37"/>
      <c r="C16" s="37"/>
      <c r="D16" s="37"/>
      <c r="E16" s="37"/>
      <c r="F16" s="37"/>
      <c r="G16" s="37"/>
      <c r="H16" s="37"/>
      <c r="I16" s="37"/>
      <c r="J16" s="37"/>
      <c r="K16" s="37"/>
      <c r="L16" s="37"/>
      <c r="M16" s="6">
        <v>126</v>
      </c>
      <c r="N16" s="7" t="s">
        <v>2</v>
      </c>
      <c r="O16" s="7" t="s">
        <v>29</v>
      </c>
      <c r="P16" s="7" t="s">
        <v>6</v>
      </c>
      <c r="Q16" s="7" t="s">
        <v>6</v>
      </c>
      <c r="R16" s="7" t="s">
        <v>27</v>
      </c>
      <c r="S16" s="12">
        <v>0</v>
      </c>
      <c r="T16" s="11">
        <v>0.8</v>
      </c>
      <c r="U16" s="24">
        <v>0.8</v>
      </c>
      <c r="V16" s="40" t="s">
        <v>28</v>
      </c>
    </row>
    <row r="17" spans="1:22" ht="15.75" thickBot="1" x14ac:dyDescent="0.3">
      <c r="A17" s="37"/>
      <c r="B17" s="37"/>
      <c r="C17" s="37"/>
      <c r="D17" s="37"/>
      <c r="E17" s="37"/>
      <c r="F17" s="37"/>
      <c r="G17" s="37"/>
      <c r="H17" s="37"/>
      <c r="I17" s="37"/>
      <c r="J17" s="37"/>
      <c r="K17" s="37"/>
      <c r="L17" s="37"/>
      <c r="M17" s="6">
        <v>128</v>
      </c>
      <c r="N17" s="7" t="s">
        <v>2</v>
      </c>
      <c r="O17" s="7" t="s">
        <v>25</v>
      </c>
      <c r="P17" s="7" t="s">
        <v>6</v>
      </c>
      <c r="Q17" s="7" t="s">
        <v>30</v>
      </c>
      <c r="R17" s="7" t="s">
        <v>27</v>
      </c>
      <c r="S17" s="12">
        <v>0</v>
      </c>
      <c r="T17" s="8">
        <v>0.4</v>
      </c>
      <c r="U17" s="24">
        <v>0.4</v>
      </c>
      <c r="V17" s="40" t="s">
        <v>28</v>
      </c>
    </row>
    <row r="18" spans="1:22" ht="15.75" thickBot="1" x14ac:dyDescent="0.3">
      <c r="A18" s="37"/>
      <c r="B18" s="37"/>
      <c r="C18" s="37"/>
      <c r="D18" s="37"/>
      <c r="E18" s="37"/>
      <c r="F18" s="37"/>
      <c r="G18" s="37"/>
      <c r="H18" s="37"/>
      <c r="I18" s="37"/>
      <c r="J18" s="37"/>
      <c r="K18" s="37"/>
      <c r="L18" s="37"/>
      <c r="M18" s="6">
        <v>130</v>
      </c>
      <c r="N18" s="7" t="s">
        <v>2</v>
      </c>
      <c r="O18" s="7" t="s">
        <v>29</v>
      </c>
      <c r="P18" s="7" t="s">
        <v>6</v>
      </c>
      <c r="Q18" s="7" t="s">
        <v>30</v>
      </c>
      <c r="R18" s="7" t="s">
        <v>27</v>
      </c>
      <c r="S18" s="12">
        <v>0</v>
      </c>
      <c r="T18" s="8">
        <v>0.4</v>
      </c>
      <c r="U18" s="24">
        <v>0.4</v>
      </c>
      <c r="V18" s="40" t="s">
        <v>28</v>
      </c>
    </row>
    <row r="19" spans="1:22" ht="15.75" thickBot="1" x14ac:dyDescent="0.3">
      <c r="A19" s="37"/>
      <c r="B19" s="37"/>
      <c r="C19" s="37"/>
      <c r="D19" s="37"/>
      <c r="E19" s="37"/>
      <c r="F19" s="37"/>
      <c r="G19" s="37"/>
      <c r="H19" s="37"/>
      <c r="I19" s="37"/>
      <c r="J19" s="37"/>
      <c r="K19" s="37"/>
      <c r="L19" s="37"/>
      <c r="M19" s="6">
        <v>132</v>
      </c>
      <c r="N19" s="7" t="s">
        <v>2</v>
      </c>
      <c r="O19" s="7" t="s">
        <v>25</v>
      </c>
      <c r="P19" s="7" t="s">
        <v>6</v>
      </c>
      <c r="Q19" s="7" t="s">
        <v>10</v>
      </c>
      <c r="R19" s="7" t="s">
        <v>27</v>
      </c>
      <c r="S19" s="12">
        <v>0</v>
      </c>
      <c r="T19" s="12">
        <v>0</v>
      </c>
      <c r="U19" s="24">
        <v>0</v>
      </c>
      <c r="V19" s="40" t="s">
        <v>28</v>
      </c>
    </row>
    <row r="20" spans="1:22" ht="15.75" thickBot="1" x14ac:dyDescent="0.3">
      <c r="A20" s="37"/>
      <c r="B20" s="37"/>
      <c r="C20" s="37"/>
      <c r="D20" s="37"/>
      <c r="E20" s="37"/>
      <c r="F20" s="37"/>
      <c r="G20" s="37"/>
      <c r="H20" s="37"/>
      <c r="I20" s="37"/>
      <c r="J20" s="37"/>
      <c r="K20" s="37"/>
      <c r="L20" s="37"/>
      <c r="M20" s="6">
        <v>134</v>
      </c>
      <c r="N20" s="7" t="s">
        <v>2</v>
      </c>
      <c r="O20" s="7" t="s">
        <v>29</v>
      </c>
      <c r="P20" s="7" t="s">
        <v>6</v>
      </c>
      <c r="Q20" s="7" t="s">
        <v>10</v>
      </c>
      <c r="R20" s="7" t="s">
        <v>27</v>
      </c>
      <c r="S20" s="12">
        <v>0</v>
      </c>
      <c r="T20" s="12">
        <v>0</v>
      </c>
      <c r="U20" s="24">
        <v>0</v>
      </c>
      <c r="V20" s="40" t="s">
        <v>28</v>
      </c>
    </row>
    <row r="21" spans="1:22" x14ac:dyDescent="0.25">
      <c r="A21" s="37"/>
      <c r="B21" s="37"/>
      <c r="C21" s="37"/>
      <c r="D21" s="37"/>
      <c r="E21" s="37"/>
      <c r="F21" s="37"/>
      <c r="G21" s="37"/>
      <c r="H21" s="37"/>
      <c r="I21" s="37"/>
      <c r="J21" s="37"/>
      <c r="K21" s="37"/>
      <c r="L21" s="37"/>
      <c r="M21" s="37"/>
      <c r="N21" s="37"/>
      <c r="O21" s="37"/>
      <c r="P21" s="37"/>
      <c r="Q21" s="37"/>
      <c r="R21" s="37"/>
      <c r="S21" s="37"/>
      <c r="T21" s="37"/>
      <c r="U21" s="37"/>
      <c r="V21" s="37"/>
    </row>
    <row r="22" spans="1:22" x14ac:dyDescent="0.25">
      <c r="A22" s="37"/>
      <c r="B22" s="37"/>
      <c r="C22" s="37"/>
      <c r="D22" s="37"/>
      <c r="E22" s="37"/>
      <c r="F22" s="37"/>
      <c r="G22" s="37"/>
      <c r="H22" s="37"/>
      <c r="I22" s="37"/>
      <c r="J22" s="37"/>
      <c r="K22" s="37"/>
      <c r="L22" s="37"/>
      <c r="M22" s="37"/>
      <c r="N22" s="37"/>
      <c r="O22" s="37"/>
      <c r="P22" s="37"/>
      <c r="Q22" s="37"/>
      <c r="R22" s="37"/>
      <c r="S22" s="37"/>
      <c r="T22" s="41" t="s">
        <v>31</v>
      </c>
      <c r="U22" s="38">
        <f>AVERAGE(U13:U20)</f>
        <v>0.54999999999999993</v>
      </c>
      <c r="V22" s="37"/>
    </row>
    <row r="23" spans="1:22" x14ac:dyDescent="0.25">
      <c r="A23" s="37"/>
      <c r="B23" s="37"/>
      <c r="C23" s="37"/>
      <c r="D23" s="37"/>
      <c r="E23" s="37"/>
      <c r="F23" s="37"/>
      <c r="G23" s="37"/>
      <c r="H23" s="37"/>
      <c r="I23" s="37"/>
      <c r="J23" s="37"/>
      <c r="K23" s="37"/>
      <c r="L23" s="37"/>
      <c r="M23" s="37"/>
      <c r="N23" s="37"/>
      <c r="O23" s="37"/>
      <c r="P23" s="37"/>
      <c r="Q23" s="37"/>
      <c r="R23" s="37"/>
      <c r="S23" s="37"/>
      <c r="T23" s="37"/>
      <c r="U23" s="37"/>
      <c r="V23" s="37"/>
    </row>
    <row r="24" spans="1:22" x14ac:dyDescent="0.25">
      <c r="A24" s="37"/>
      <c r="B24" s="37"/>
      <c r="C24" s="37"/>
      <c r="D24" s="37"/>
      <c r="E24" s="37"/>
      <c r="F24" s="37"/>
      <c r="G24" s="37"/>
      <c r="H24" s="37"/>
      <c r="I24" s="37"/>
      <c r="J24" s="37"/>
      <c r="K24" s="37"/>
      <c r="L24" s="37"/>
      <c r="M24" s="37"/>
      <c r="N24" s="42" t="s">
        <v>32</v>
      </c>
      <c r="O24" s="42"/>
      <c r="P24" s="42"/>
      <c r="Q24" s="42"/>
      <c r="R24" s="37"/>
      <c r="S24" s="37"/>
      <c r="T24" s="37"/>
      <c r="U24" s="37"/>
      <c r="V24" s="37"/>
    </row>
    <row r="25" spans="1:22" x14ac:dyDescent="0.25">
      <c r="A25" s="37"/>
      <c r="B25" s="37"/>
      <c r="C25" s="37"/>
      <c r="D25" s="37"/>
      <c r="E25" s="37"/>
      <c r="F25" s="37"/>
      <c r="G25" s="37"/>
      <c r="H25" s="37"/>
      <c r="I25" s="37"/>
      <c r="J25" s="37"/>
      <c r="K25" s="37"/>
      <c r="L25" s="37"/>
      <c r="M25" s="37"/>
      <c r="N25" s="37"/>
      <c r="O25" s="37"/>
      <c r="P25" s="37"/>
      <c r="Q25" s="37"/>
      <c r="R25" s="37"/>
      <c r="S25" s="37"/>
      <c r="T25" s="37"/>
      <c r="U25" s="23" t="s">
        <v>33</v>
      </c>
      <c r="V25" s="37"/>
    </row>
    <row r="26" spans="1:22" x14ac:dyDescent="0.25">
      <c r="A26" s="37"/>
      <c r="B26" s="37"/>
      <c r="C26" s="37"/>
      <c r="D26" s="37"/>
      <c r="E26" s="37"/>
      <c r="F26" s="37"/>
      <c r="G26" s="37"/>
      <c r="H26" s="37"/>
      <c r="I26" s="37"/>
      <c r="J26" s="37"/>
      <c r="K26" s="37"/>
      <c r="L26" s="37"/>
      <c r="M26" s="16" t="s">
        <v>34</v>
      </c>
      <c r="N26" s="16" t="s">
        <v>35</v>
      </c>
      <c r="O26" s="16" t="s">
        <v>36</v>
      </c>
      <c r="P26" s="16" t="s">
        <v>37</v>
      </c>
      <c r="Q26" s="16" t="s">
        <v>38</v>
      </c>
      <c r="R26" s="16" t="s">
        <v>39</v>
      </c>
      <c r="S26" s="16" t="s">
        <v>40</v>
      </c>
      <c r="T26" s="37"/>
      <c r="U26" s="14">
        <v>0.55000000000000004</v>
      </c>
      <c r="V26" s="37"/>
    </row>
    <row r="27" spans="1:22" x14ac:dyDescent="0.25">
      <c r="A27" s="37"/>
      <c r="B27" s="37"/>
      <c r="C27" s="37"/>
      <c r="D27" s="37"/>
      <c r="E27" s="37"/>
      <c r="F27" s="37"/>
      <c r="G27" s="37"/>
      <c r="H27" s="37"/>
      <c r="I27" s="37"/>
      <c r="J27" s="37"/>
      <c r="K27" s="37"/>
      <c r="L27" s="37"/>
      <c r="M27">
        <v>1</v>
      </c>
      <c r="N27" t="s">
        <v>25</v>
      </c>
      <c r="O27" t="s">
        <v>30</v>
      </c>
      <c r="P27" t="s">
        <v>41</v>
      </c>
      <c r="Q27" t="s">
        <v>6</v>
      </c>
      <c r="R27" t="s">
        <v>2</v>
      </c>
      <c r="T27" s="37"/>
      <c r="U27" s="37"/>
      <c r="V27" s="37"/>
    </row>
    <row r="28" spans="1:22" x14ac:dyDescent="0.25">
      <c r="A28" s="37"/>
      <c r="B28" s="37"/>
      <c r="C28" s="37"/>
      <c r="D28" s="37"/>
      <c r="E28" s="37"/>
      <c r="F28" s="37"/>
      <c r="G28" s="37"/>
      <c r="H28" s="37"/>
      <c r="I28" s="37"/>
      <c r="J28" s="37"/>
      <c r="K28" s="37"/>
      <c r="L28" s="37"/>
      <c r="M28" s="37"/>
      <c r="N28" s="37"/>
      <c r="O28" s="37"/>
      <c r="P28" s="37"/>
      <c r="Q28" s="37"/>
      <c r="R28" s="37"/>
      <c r="S28" s="37"/>
      <c r="T28" s="37"/>
      <c r="U28" s="37"/>
      <c r="V28" s="37"/>
    </row>
    <row r="29" spans="1:22" x14ac:dyDescent="0.25">
      <c r="A29" s="37"/>
      <c r="B29" s="37"/>
      <c r="C29" s="37"/>
      <c r="D29" s="37"/>
      <c r="E29" s="37"/>
      <c r="F29" s="37"/>
      <c r="G29" s="37"/>
      <c r="H29" s="37"/>
      <c r="I29" s="37"/>
      <c r="J29" s="37"/>
      <c r="K29" s="37"/>
      <c r="L29" s="37"/>
      <c r="M29" s="37"/>
      <c r="N29" s="37"/>
      <c r="O29" s="37"/>
      <c r="P29" s="37"/>
      <c r="Q29" s="37"/>
      <c r="R29" s="37"/>
      <c r="S29" s="37"/>
      <c r="T29" s="37"/>
      <c r="U29" s="37"/>
      <c r="V29" s="37"/>
    </row>
    <row r="30" spans="1:22" x14ac:dyDescent="0.25">
      <c r="A30" s="37"/>
      <c r="B30" s="37"/>
      <c r="C30" s="37"/>
      <c r="D30" s="37"/>
      <c r="E30" s="37"/>
      <c r="F30" s="37"/>
      <c r="G30" s="37"/>
      <c r="H30" s="37"/>
      <c r="I30" s="37"/>
      <c r="J30" s="37"/>
      <c r="K30" s="37"/>
      <c r="L30" s="37"/>
      <c r="M30" s="37"/>
      <c r="N30" s="37"/>
      <c r="O30" s="37"/>
      <c r="P30" s="37"/>
      <c r="Q30" s="37"/>
      <c r="R30" s="37"/>
      <c r="S30" s="37"/>
      <c r="T30" s="37"/>
      <c r="U30" s="37"/>
      <c r="V30" s="37"/>
    </row>
    <row r="31" spans="1:22" x14ac:dyDescent="0.25">
      <c r="A31" s="37"/>
      <c r="B31" s="37"/>
      <c r="C31" s="37"/>
      <c r="D31" s="37"/>
      <c r="E31" s="37"/>
      <c r="F31" s="37"/>
      <c r="G31" s="37"/>
      <c r="H31" s="37"/>
      <c r="I31" s="37"/>
      <c r="J31" s="37"/>
      <c r="K31" s="37"/>
      <c r="L31" s="37"/>
      <c r="M31" s="37"/>
      <c r="N31" s="37"/>
      <c r="O31" s="37"/>
      <c r="P31" s="37"/>
      <c r="Q31" s="37"/>
      <c r="R31" s="37"/>
      <c r="S31" s="37"/>
      <c r="T31" s="37"/>
      <c r="U31" s="37"/>
      <c r="V31" s="37"/>
    </row>
    <row r="32" spans="1:22" x14ac:dyDescent="0.25">
      <c r="A32" s="37"/>
      <c r="B32" s="37"/>
      <c r="C32" s="37"/>
      <c r="D32" s="37"/>
      <c r="E32" s="37"/>
      <c r="F32" s="37"/>
      <c r="G32" s="37"/>
      <c r="H32" s="37"/>
      <c r="I32" s="37"/>
      <c r="J32" s="37"/>
      <c r="K32" s="37"/>
      <c r="L32" s="37"/>
      <c r="M32" s="37"/>
      <c r="N32" s="37"/>
      <c r="O32" s="37"/>
      <c r="P32" s="37"/>
      <c r="Q32" s="37"/>
      <c r="R32" s="37"/>
      <c r="S32" s="37"/>
      <c r="T32" s="37"/>
      <c r="U32" s="37"/>
      <c r="V32" s="37"/>
    </row>
    <row r="33" spans="1:22" x14ac:dyDescent="0.25">
      <c r="A33" s="37"/>
      <c r="B33" s="37"/>
      <c r="C33" s="37"/>
      <c r="D33" s="37"/>
      <c r="E33" s="37"/>
      <c r="F33" s="37"/>
      <c r="G33" s="37"/>
      <c r="H33" s="37"/>
      <c r="I33" s="37"/>
      <c r="J33" s="37"/>
      <c r="K33" s="37"/>
      <c r="L33" s="37"/>
      <c r="M33" s="37"/>
      <c r="N33" s="37"/>
      <c r="O33" s="37"/>
      <c r="P33" s="37"/>
      <c r="Q33" s="37"/>
      <c r="R33" s="37"/>
      <c r="S33" s="37"/>
      <c r="T33" s="37"/>
      <c r="U33" s="37"/>
      <c r="V33" s="37"/>
    </row>
    <row r="34" spans="1:22" x14ac:dyDescent="0.25">
      <c r="L34" s="37"/>
      <c r="M34" s="37"/>
      <c r="N34" s="37"/>
      <c r="O34" s="37"/>
      <c r="P34" s="37"/>
      <c r="Q34" s="37"/>
      <c r="R34" s="37"/>
      <c r="S34" s="37"/>
      <c r="T34" s="37"/>
      <c r="U34" s="37"/>
      <c r="V34" s="37"/>
    </row>
  </sheetData>
  <sheetProtection autoFilter="0"/>
  <pageMargins left="0.7" right="0.7" top="0.75" bottom="0.75" header="0.3" footer="0.3"/>
  <headerFooter>
    <oddFooter>&amp;L_x000D_&amp;1#&amp;"Calibri"&amp;10&amp;K000000 EXPLEO Internal</oddFooter>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J86"/>
  <sheetViews>
    <sheetView workbookViewId="0">
      <selection activeCell="L16" sqref="L16"/>
    </sheetView>
  </sheetViews>
  <sheetFormatPr defaultRowHeight="15" x14ac:dyDescent="0.25"/>
  <cols>
    <col min="4" max="4" width="11.42578125" customWidth="1"/>
    <col min="5" max="5" width="13.7109375" customWidth="1"/>
    <col min="6" max="6" width="31.140625" customWidth="1"/>
    <col min="8" max="8" width="20.85546875" customWidth="1"/>
    <col min="9" max="9" width="29.28515625" customWidth="1"/>
    <col min="10" max="10" width="19.7109375" customWidth="1"/>
  </cols>
  <sheetData>
    <row r="1" spans="1:10" ht="15.75" thickBot="1" x14ac:dyDescent="0.3">
      <c r="A1" s="2" t="s">
        <v>15</v>
      </c>
      <c r="B1" s="3" t="s">
        <v>16</v>
      </c>
      <c r="C1" s="3" t="s">
        <v>17</v>
      </c>
      <c r="D1" s="3" t="s">
        <v>18</v>
      </c>
      <c r="E1" s="3" t="s">
        <v>19</v>
      </c>
      <c r="F1" s="3" t="s">
        <v>20</v>
      </c>
      <c r="G1" s="4" t="s">
        <v>21</v>
      </c>
      <c r="H1" s="4" t="s">
        <v>22</v>
      </c>
      <c r="I1" s="5" t="s">
        <v>23</v>
      </c>
      <c r="J1" s="43" t="s">
        <v>24</v>
      </c>
    </row>
    <row r="2" spans="1:10" ht="15.75" thickBot="1" x14ac:dyDescent="0.3">
      <c r="A2" s="6">
        <v>100</v>
      </c>
      <c r="B2" s="7" t="s">
        <v>42</v>
      </c>
      <c r="C2" s="7" t="s">
        <v>25</v>
      </c>
      <c r="D2" s="7" t="s">
        <v>6</v>
      </c>
      <c r="E2" s="7" t="s">
        <v>42</v>
      </c>
      <c r="F2" s="7" t="s">
        <v>2</v>
      </c>
      <c r="G2" s="8">
        <v>0.2</v>
      </c>
      <c r="H2" s="9">
        <v>1</v>
      </c>
      <c r="I2" s="24">
        <v>1.2</v>
      </c>
      <c r="J2" s="40" t="s">
        <v>28</v>
      </c>
    </row>
    <row r="3" spans="1:10" ht="15.75" thickBot="1" x14ac:dyDescent="0.3">
      <c r="A3" s="6">
        <v>101</v>
      </c>
      <c r="B3" s="7" t="s">
        <v>42</v>
      </c>
      <c r="C3" s="7" t="s">
        <v>25</v>
      </c>
      <c r="D3" s="7" t="s">
        <v>43</v>
      </c>
      <c r="E3" s="7" t="s">
        <v>42</v>
      </c>
      <c r="F3" s="7" t="s">
        <v>2</v>
      </c>
      <c r="G3" s="10">
        <v>0.4</v>
      </c>
      <c r="H3" s="9">
        <v>1</v>
      </c>
      <c r="I3" s="24">
        <v>1.4</v>
      </c>
      <c r="J3" s="40" t="s">
        <v>28</v>
      </c>
    </row>
    <row r="4" spans="1:10" ht="15.75" thickBot="1" x14ac:dyDescent="0.3">
      <c r="A4" s="6">
        <v>102</v>
      </c>
      <c r="B4" s="7" t="s">
        <v>42</v>
      </c>
      <c r="C4" s="7" t="s">
        <v>29</v>
      </c>
      <c r="D4" s="7" t="s">
        <v>6</v>
      </c>
      <c r="E4" s="7" t="s">
        <v>42</v>
      </c>
      <c r="F4" s="7" t="s">
        <v>2</v>
      </c>
      <c r="G4" s="8">
        <v>0.2</v>
      </c>
      <c r="H4" s="9">
        <v>1</v>
      </c>
      <c r="I4" s="24">
        <v>1.2</v>
      </c>
      <c r="J4" s="40" t="s">
        <v>28</v>
      </c>
    </row>
    <row r="5" spans="1:10" ht="15.75" thickBot="1" x14ac:dyDescent="0.3">
      <c r="A5" s="6">
        <v>103</v>
      </c>
      <c r="B5" s="7" t="s">
        <v>42</v>
      </c>
      <c r="C5" s="7" t="s">
        <v>29</v>
      </c>
      <c r="D5" s="7" t="s">
        <v>43</v>
      </c>
      <c r="E5" s="7" t="s">
        <v>42</v>
      </c>
      <c r="F5" s="7" t="s">
        <v>2</v>
      </c>
      <c r="G5" s="10">
        <v>0.4</v>
      </c>
      <c r="H5" s="9">
        <v>1</v>
      </c>
      <c r="I5" s="24">
        <v>1.4</v>
      </c>
      <c r="J5" s="40" t="s">
        <v>28</v>
      </c>
    </row>
    <row r="6" spans="1:10" ht="15.75" thickBot="1" x14ac:dyDescent="0.3">
      <c r="A6" s="6">
        <v>104</v>
      </c>
      <c r="B6" s="7" t="s">
        <v>42</v>
      </c>
      <c r="C6" s="7" t="s">
        <v>25</v>
      </c>
      <c r="D6" s="7" t="s">
        <v>6</v>
      </c>
      <c r="E6" s="7" t="s">
        <v>42</v>
      </c>
      <c r="F6" s="7" t="s">
        <v>44</v>
      </c>
      <c r="G6" s="11">
        <v>0.4</v>
      </c>
      <c r="H6" s="9">
        <v>1</v>
      </c>
      <c r="I6" s="24">
        <v>1.4</v>
      </c>
      <c r="J6" s="40" t="s">
        <v>45</v>
      </c>
    </row>
    <row r="7" spans="1:10" ht="15.75" thickBot="1" x14ac:dyDescent="0.3">
      <c r="A7" s="6">
        <v>105</v>
      </c>
      <c r="B7" s="7" t="s">
        <v>42</v>
      </c>
      <c r="C7" s="7" t="s">
        <v>25</v>
      </c>
      <c r="D7" s="7" t="s">
        <v>43</v>
      </c>
      <c r="E7" s="7" t="s">
        <v>42</v>
      </c>
      <c r="F7" s="7" t="s">
        <v>44</v>
      </c>
      <c r="G7" s="11">
        <v>0.4</v>
      </c>
      <c r="H7" s="9">
        <v>1</v>
      </c>
      <c r="I7" s="24">
        <v>1.4</v>
      </c>
      <c r="J7" s="40" t="s">
        <v>45</v>
      </c>
    </row>
    <row r="8" spans="1:10" ht="15.75" thickBot="1" x14ac:dyDescent="0.3">
      <c r="A8" s="6">
        <v>106</v>
      </c>
      <c r="B8" s="7" t="s">
        <v>42</v>
      </c>
      <c r="C8" s="7" t="s">
        <v>29</v>
      </c>
      <c r="D8" s="7" t="s">
        <v>6</v>
      </c>
      <c r="E8" s="7" t="s">
        <v>42</v>
      </c>
      <c r="F8" s="7" t="s">
        <v>44</v>
      </c>
      <c r="G8" s="11">
        <v>0.4</v>
      </c>
      <c r="H8" s="9">
        <v>1</v>
      </c>
      <c r="I8" s="24">
        <v>1.4</v>
      </c>
      <c r="J8" s="40" t="s">
        <v>45</v>
      </c>
    </row>
    <row r="9" spans="1:10" ht="15.75" thickBot="1" x14ac:dyDescent="0.3">
      <c r="A9" s="6">
        <v>107</v>
      </c>
      <c r="B9" s="7" t="s">
        <v>42</v>
      </c>
      <c r="C9" s="7" t="s">
        <v>29</v>
      </c>
      <c r="D9" s="7" t="s">
        <v>43</v>
      </c>
      <c r="E9" s="7" t="s">
        <v>42</v>
      </c>
      <c r="F9" s="7" t="s">
        <v>44</v>
      </c>
      <c r="G9" s="11">
        <v>0.4</v>
      </c>
      <c r="H9" s="9">
        <v>1</v>
      </c>
      <c r="I9" s="24">
        <v>1.4</v>
      </c>
      <c r="J9" s="40" t="s">
        <v>45</v>
      </c>
    </row>
    <row r="10" spans="1:10" ht="15.75" thickBot="1" x14ac:dyDescent="0.3">
      <c r="A10" s="6">
        <v>108</v>
      </c>
      <c r="B10" s="7" t="s">
        <v>46</v>
      </c>
      <c r="C10" s="7" t="s">
        <v>25</v>
      </c>
      <c r="D10" s="7" t="s">
        <v>6</v>
      </c>
      <c r="E10" s="7" t="s">
        <v>26</v>
      </c>
      <c r="F10" s="7" t="s">
        <v>2</v>
      </c>
      <c r="G10" s="12">
        <v>0</v>
      </c>
      <c r="H10" s="9">
        <v>1</v>
      </c>
      <c r="I10" s="24">
        <v>1</v>
      </c>
      <c r="J10" s="40" t="s">
        <v>28</v>
      </c>
    </row>
    <row r="11" spans="1:10" ht="15.75" thickBot="1" x14ac:dyDescent="0.3">
      <c r="A11" s="6">
        <v>109</v>
      </c>
      <c r="B11" s="7" t="s">
        <v>46</v>
      </c>
      <c r="C11" s="7" t="s">
        <v>25</v>
      </c>
      <c r="D11" s="7" t="s">
        <v>43</v>
      </c>
      <c r="E11" s="7" t="s">
        <v>26</v>
      </c>
      <c r="F11" s="7" t="s">
        <v>2</v>
      </c>
      <c r="G11" s="11">
        <v>0.4</v>
      </c>
      <c r="H11" s="9">
        <v>1</v>
      </c>
      <c r="I11" s="24">
        <v>1.4</v>
      </c>
      <c r="J11" s="40" t="s">
        <v>28</v>
      </c>
    </row>
    <row r="12" spans="1:10" ht="15.75" thickBot="1" x14ac:dyDescent="0.3">
      <c r="A12" s="6">
        <v>110</v>
      </c>
      <c r="B12" s="7" t="s">
        <v>46</v>
      </c>
      <c r="C12" s="7" t="s">
        <v>29</v>
      </c>
      <c r="D12" s="7" t="s">
        <v>6</v>
      </c>
      <c r="E12" s="7" t="s">
        <v>26</v>
      </c>
      <c r="F12" s="7" t="s">
        <v>2</v>
      </c>
      <c r="G12" s="12">
        <v>0</v>
      </c>
      <c r="H12" s="9">
        <v>1</v>
      </c>
      <c r="I12" s="24">
        <v>1</v>
      </c>
      <c r="J12" s="40" t="s">
        <v>28</v>
      </c>
    </row>
    <row r="13" spans="1:10" ht="15.75" thickBot="1" x14ac:dyDescent="0.3">
      <c r="A13" s="6">
        <v>111</v>
      </c>
      <c r="B13" s="7" t="s">
        <v>46</v>
      </c>
      <c r="C13" s="7" t="s">
        <v>29</v>
      </c>
      <c r="D13" s="7" t="s">
        <v>43</v>
      </c>
      <c r="E13" s="7" t="s">
        <v>26</v>
      </c>
      <c r="F13" s="7" t="s">
        <v>2</v>
      </c>
      <c r="G13" s="11">
        <v>0.4</v>
      </c>
      <c r="H13" s="9">
        <v>1</v>
      </c>
      <c r="I13" s="24">
        <v>1.4</v>
      </c>
      <c r="J13" s="40" t="s">
        <v>28</v>
      </c>
    </row>
    <row r="14" spans="1:10" ht="15.75" thickBot="1" x14ac:dyDescent="0.3">
      <c r="A14" s="6">
        <v>112</v>
      </c>
      <c r="B14" s="7" t="s">
        <v>46</v>
      </c>
      <c r="C14" s="7" t="s">
        <v>25</v>
      </c>
      <c r="D14" s="7" t="s">
        <v>6</v>
      </c>
      <c r="E14" s="7" t="s">
        <v>26</v>
      </c>
      <c r="F14" s="7" t="s">
        <v>47</v>
      </c>
      <c r="G14" s="8">
        <v>0.2</v>
      </c>
      <c r="H14" s="9">
        <v>1</v>
      </c>
      <c r="I14" s="24">
        <v>1.2</v>
      </c>
      <c r="J14" s="40" t="s">
        <v>45</v>
      </c>
    </row>
    <row r="15" spans="1:10" ht="15.75" thickBot="1" x14ac:dyDescent="0.3">
      <c r="A15" s="6">
        <v>113</v>
      </c>
      <c r="B15" s="7" t="s">
        <v>46</v>
      </c>
      <c r="C15" s="7" t="s">
        <v>25</v>
      </c>
      <c r="D15" s="7" t="s">
        <v>6</v>
      </c>
      <c r="E15" s="7" t="s">
        <v>26</v>
      </c>
      <c r="F15" s="7" t="s">
        <v>48</v>
      </c>
      <c r="G15" s="11">
        <v>0.4</v>
      </c>
      <c r="H15" s="9">
        <v>1</v>
      </c>
      <c r="I15" s="24">
        <v>1.4</v>
      </c>
      <c r="J15" s="40" t="s">
        <v>45</v>
      </c>
    </row>
    <row r="16" spans="1:10" ht="15.75" thickBot="1" x14ac:dyDescent="0.3">
      <c r="A16" s="6">
        <v>114</v>
      </c>
      <c r="B16" s="7" t="s">
        <v>46</v>
      </c>
      <c r="C16" s="7" t="s">
        <v>25</v>
      </c>
      <c r="D16" s="7" t="s">
        <v>6</v>
      </c>
      <c r="E16" s="7" t="s">
        <v>26</v>
      </c>
      <c r="F16" s="7" t="s">
        <v>49</v>
      </c>
      <c r="G16" s="9">
        <v>0.6</v>
      </c>
      <c r="H16" s="9">
        <v>1</v>
      </c>
      <c r="I16" s="24">
        <v>1.6</v>
      </c>
      <c r="J16" s="40" t="s">
        <v>45</v>
      </c>
    </row>
    <row r="17" spans="1:10" ht="15.75" thickBot="1" x14ac:dyDescent="0.3">
      <c r="A17" s="6">
        <v>115</v>
      </c>
      <c r="B17" s="7" t="s">
        <v>46</v>
      </c>
      <c r="C17" s="7" t="s">
        <v>25</v>
      </c>
      <c r="D17" s="7" t="s">
        <v>43</v>
      </c>
      <c r="E17" s="7" t="s">
        <v>26</v>
      </c>
      <c r="F17" s="7" t="s">
        <v>47</v>
      </c>
      <c r="G17" s="8">
        <v>0.2</v>
      </c>
      <c r="H17" s="9">
        <v>1</v>
      </c>
      <c r="I17" s="24">
        <v>1.2</v>
      </c>
      <c r="J17" s="40" t="s">
        <v>45</v>
      </c>
    </row>
    <row r="18" spans="1:10" ht="15.75" thickBot="1" x14ac:dyDescent="0.3">
      <c r="A18" s="6">
        <v>116</v>
      </c>
      <c r="B18" s="7" t="s">
        <v>46</v>
      </c>
      <c r="C18" s="7" t="s">
        <v>25</v>
      </c>
      <c r="D18" s="7" t="s">
        <v>43</v>
      </c>
      <c r="E18" s="7" t="s">
        <v>26</v>
      </c>
      <c r="F18" s="7" t="s">
        <v>48</v>
      </c>
      <c r="G18" s="11">
        <v>0.4</v>
      </c>
      <c r="H18" s="9">
        <v>1</v>
      </c>
      <c r="I18" s="24">
        <v>1.4</v>
      </c>
      <c r="J18" s="40" t="s">
        <v>45</v>
      </c>
    </row>
    <row r="19" spans="1:10" ht="15.75" thickBot="1" x14ac:dyDescent="0.3">
      <c r="A19" s="6">
        <v>117</v>
      </c>
      <c r="B19" s="7" t="s">
        <v>46</v>
      </c>
      <c r="C19" s="7" t="s">
        <v>25</v>
      </c>
      <c r="D19" s="7" t="s">
        <v>43</v>
      </c>
      <c r="E19" s="7" t="s">
        <v>26</v>
      </c>
      <c r="F19" s="7" t="s">
        <v>49</v>
      </c>
      <c r="G19" s="9">
        <v>0.6</v>
      </c>
      <c r="H19" s="9">
        <v>1</v>
      </c>
      <c r="I19" s="24">
        <v>1.6</v>
      </c>
      <c r="J19" s="40" t="s">
        <v>45</v>
      </c>
    </row>
    <row r="20" spans="1:10" ht="15.75" thickBot="1" x14ac:dyDescent="0.3">
      <c r="A20" s="6">
        <v>118</v>
      </c>
      <c r="B20" s="13" t="s">
        <v>46</v>
      </c>
      <c r="C20" s="13" t="s">
        <v>29</v>
      </c>
      <c r="D20" s="13" t="s">
        <v>6</v>
      </c>
      <c r="E20" s="13" t="s">
        <v>26</v>
      </c>
      <c r="F20" s="7" t="s">
        <v>50</v>
      </c>
      <c r="G20" s="8">
        <v>0.2</v>
      </c>
      <c r="H20" s="9">
        <v>1</v>
      </c>
      <c r="I20" s="24">
        <v>1.2</v>
      </c>
      <c r="J20" s="40" t="s">
        <v>45</v>
      </c>
    </row>
    <row r="21" spans="1:10" ht="15.75" thickBot="1" x14ac:dyDescent="0.3">
      <c r="A21" s="6">
        <v>119</v>
      </c>
      <c r="B21" s="13" t="s">
        <v>46</v>
      </c>
      <c r="C21" s="13" t="s">
        <v>29</v>
      </c>
      <c r="D21" s="13" t="s">
        <v>43</v>
      </c>
      <c r="E21" s="13" t="s">
        <v>26</v>
      </c>
      <c r="F21" s="7" t="s">
        <v>51</v>
      </c>
      <c r="G21" s="8">
        <v>0.2</v>
      </c>
      <c r="H21" s="9">
        <v>1</v>
      </c>
      <c r="I21" s="24">
        <v>1.2</v>
      </c>
      <c r="J21" s="40" t="s">
        <v>45</v>
      </c>
    </row>
    <row r="22" spans="1:10" ht="15.75" thickBot="1" x14ac:dyDescent="0.3">
      <c r="A22" s="6">
        <v>120</v>
      </c>
      <c r="B22" s="7" t="s">
        <v>2</v>
      </c>
      <c r="C22" s="7" t="s">
        <v>25</v>
      </c>
      <c r="D22" s="7" t="s">
        <v>6</v>
      </c>
      <c r="E22" s="7" t="s">
        <v>26</v>
      </c>
      <c r="F22" s="7" t="s">
        <v>27</v>
      </c>
      <c r="G22" s="12">
        <v>0</v>
      </c>
      <c r="H22" s="9">
        <v>1</v>
      </c>
      <c r="I22" s="24">
        <v>1</v>
      </c>
      <c r="J22" s="40" t="s">
        <v>28</v>
      </c>
    </row>
    <row r="23" spans="1:10" ht="15.75" thickBot="1" x14ac:dyDescent="0.3">
      <c r="A23" s="6">
        <v>121</v>
      </c>
      <c r="B23" s="7" t="s">
        <v>2</v>
      </c>
      <c r="C23" s="7" t="s">
        <v>25</v>
      </c>
      <c r="D23" s="7" t="s">
        <v>43</v>
      </c>
      <c r="E23" s="7" t="s">
        <v>26</v>
      </c>
      <c r="F23" s="7" t="s">
        <v>27</v>
      </c>
      <c r="G23" s="10">
        <v>0.4</v>
      </c>
      <c r="H23" s="9">
        <v>1</v>
      </c>
      <c r="I23" s="24">
        <v>1.4</v>
      </c>
      <c r="J23" s="40" t="s">
        <v>28</v>
      </c>
    </row>
    <row r="24" spans="1:10" ht="15.75" thickBot="1" x14ac:dyDescent="0.3">
      <c r="A24" s="6">
        <v>122</v>
      </c>
      <c r="B24" s="7" t="s">
        <v>2</v>
      </c>
      <c r="C24" s="7" t="s">
        <v>29</v>
      </c>
      <c r="D24" s="7" t="s">
        <v>6</v>
      </c>
      <c r="E24" s="7" t="s">
        <v>26</v>
      </c>
      <c r="F24" s="7" t="s">
        <v>27</v>
      </c>
      <c r="G24" s="12">
        <v>0</v>
      </c>
      <c r="H24" s="9">
        <v>1</v>
      </c>
      <c r="I24" s="24">
        <v>1</v>
      </c>
      <c r="J24" s="40" t="s">
        <v>28</v>
      </c>
    </row>
    <row r="25" spans="1:10" ht="15.75" thickBot="1" x14ac:dyDescent="0.3">
      <c r="A25" s="6">
        <v>123</v>
      </c>
      <c r="B25" s="7" t="s">
        <v>2</v>
      </c>
      <c r="C25" s="7" t="s">
        <v>29</v>
      </c>
      <c r="D25" s="7" t="s">
        <v>43</v>
      </c>
      <c r="E25" s="7" t="s">
        <v>26</v>
      </c>
      <c r="F25" s="7" t="s">
        <v>27</v>
      </c>
      <c r="G25" s="10">
        <v>0.4</v>
      </c>
      <c r="H25" s="9">
        <v>1</v>
      </c>
      <c r="I25" s="24">
        <v>1.4</v>
      </c>
      <c r="J25" s="40" t="s">
        <v>28</v>
      </c>
    </row>
    <row r="26" spans="1:10" ht="15.75" thickBot="1" x14ac:dyDescent="0.3">
      <c r="A26" s="6">
        <v>124</v>
      </c>
      <c r="B26" s="7" t="s">
        <v>2</v>
      </c>
      <c r="C26" s="7" t="s">
        <v>25</v>
      </c>
      <c r="D26" s="7" t="s">
        <v>6</v>
      </c>
      <c r="E26" s="7" t="s">
        <v>6</v>
      </c>
      <c r="F26" s="7" t="s">
        <v>27</v>
      </c>
      <c r="G26" s="12">
        <v>0</v>
      </c>
      <c r="H26" s="11">
        <v>0.8</v>
      </c>
      <c r="I26" s="24">
        <v>0.8</v>
      </c>
      <c r="J26" s="40" t="s">
        <v>28</v>
      </c>
    </row>
    <row r="27" spans="1:10" ht="15.75" thickBot="1" x14ac:dyDescent="0.3">
      <c r="A27" s="6">
        <v>125</v>
      </c>
      <c r="B27" s="7" t="s">
        <v>2</v>
      </c>
      <c r="C27" s="7" t="s">
        <v>25</v>
      </c>
      <c r="D27" s="7" t="s">
        <v>43</v>
      </c>
      <c r="E27" s="7" t="s">
        <v>6</v>
      </c>
      <c r="F27" s="7" t="s">
        <v>27</v>
      </c>
      <c r="G27" s="10">
        <v>0.4</v>
      </c>
      <c r="H27" s="11">
        <v>0.8</v>
      </c>
      <c r="I27" s="24">
        <v>1.2000000000000002</v>
      </c>
      <c r="J27" s="40" t="s">
        <v>28</v>
      </c>
    </row>
    <row r="28" spans="1:10" ht="15.75" thickBot="1" x14ac:dyDescent="0.3">
      <c r="A28" s="6">
        <v>126</v>
      </c>
      <c r="B28" s="7" t="s">
        <v>2</v>
      </c>
      <c r="C28" s="7" t="s">
        <v>29</v>
      </c>
      <c r="D28" s="7" t="s">
        <v>6</v>
      </c>
      <c r="E28" s="7" t="s">
        <v>6</v>
      </c>
      <c r="F28" s="7" t="s">
        <v>27</v>
      </c>
      <c r="G28" s="12">
        <v>0</v>
      </c>
      <c r="H28" s="11">
        <v>0.8</v>
      </c>
      <c r="I28" s="24">
        <v>0.8</v>
      </c>
      <c r="J28" s="40" t="s">
        <v>28</v>
      </c>
    </row>
    <row r="29" spans="1:10" ht="15.75" thickBot="1" x14ac:dyDescent="0.3">
      <c r="A29" s="6">
        <v>127</v>
      </c>
      <c r="B29" s="7" t="s">
        <v>2</v>
      </c>
      <c r="C29" s="7" t="s">
        <v>29</v>
      </c>
      <c r="D29" s="7" t="s">
        <v>43</v>
      </c>
      <c r="E29" s="7" t="s">
        <v>6</v>
      </c>
      <c r="F29" s="7" t="s">
        <v>27</v>
      </c>
      <c r="G29" s="10">
        <v>0.4</v>
      </c>
      <c r="H29" s="11">
        <v>0.8</v>
      </c>
      <c r="I29" s="24">
        <v>1.2000000000000002</v>
      </c>
      <c r="J29" s="40" t="s">
        <v>28</v>
      </c>
    </row>
    <row r="30" spans="1:10" ht="15.75" thickBot="1" x14ac:dyDescent="0.3">
      <c r="A30" s="6">
        <v>128</v>
      </c>
      <c r="B30" s="7" t="s">
        <v>2</v>
      </c>
      <c r="C30" s="7" t="s">
        <v>25</v>
      </c>
      <c r="D30" s="7" t="s">
        <v>6</v>
      </c>
      <c r="E30" s="7" t="s">
        <v>30</v>
      </c>
      <c r="F30" s="7" t="s">
        <v>27</v>
      </c>
      <c r="G30" s="12">
        <v>0</v>
      </c>
      <c r="H30" s="8">
        <v>0.4</v>
      </c>
      <c r="I30" s="24">
        <v>0.4</v>
      </c>
      <c r="J30" s="40" t="s">
        <v>28</v>
      </c>
    </row>
    <row r="31" spans="1:10" ht="15.75" thickBot="1" x14ac:dyDescent="0.3">
      <c r="A31" s="6">
        <v>129</v>
      </c>
      <c r="B31" s="7" t="s">
        <v>2</v>
      </c>
      <c r="C31" s="7" t="s">
        <v>25</v>
      </c>
      <c r="D31" s="7" t="s">
        <v>43</v>
      </c>
      <c r="E31" s="7" t="s">
        <v>30</v>
      </c>
      <c r="F31" s="7" t="s">
        <v>27</v>
      </c>
      <c r="G31" s="10">
        <v>0.4</v>
      </c>
      <c r="H31" s="8">
        <v>0.4</v>
      </c>
      <c r="I31" s="24">
        <v>0.8</v>
      </c>
      <c r="J31" s="40" t="s">
        <v>28</v>
      </c>
    </row>
    <row r="32" spans="1:10" ht="15.75" thickBot="1" x14ac:dyDescent="0.3">
      <c r="A32" s="6">
        <v>130</v>
      </c>
      <c r="B32" s="7" t="s">
        <v>2</v>
      </c>
      <c r="C32" s="7" t="s">
        <v>29</v>
      </c>
      <c r="D32" s="7" t="s">
        <v>6</v>
      </c>
      <c r="E32" s="7" t="s">
        <v>30</v>
      </c>
      <c r="F32" s="7" t="s">
        <v>27</v>
      </c>
      <c r="G32" s="12">
        <v>0</v>
      </c>
      <c r="H32" s="8">
        <v>0.4</v>
      </c>
      <c r="I32" s="24">
        <v>0.4</v>
      </c>
      <c r="J32" s="40" t="s">
        <v>28</v>
      </c>
    </row>
    <row r="33" spans="1:10" ht="15.75" thickBot="1" x14ac:dyDescent="0.3">
      <c r="A33" s="6">
        <v>131</v>
      </c>
      <c r="B33" s="7" t="s">
        <v>2</v>
      </c>
      <c r="C33" s="7" t="s">
        <v>29</v>
      </c>
      <c r="D33" s="7" t="s">
        <v>43</v>
      </c>
      <c r="E33" s="7" t="s">
        <v>30</v>
      </c>
      <c r="F33" s="7" t="s">
        <v>27</v>
      </c>
      <c r="G33" s="10">
        <v>0.4</v>
      </c>
      <c r="H33" s="8">
        <v>0.4</v>
      </c>
      <c r="I33" s="24">
        <v>0.8</v>
      </c>
      <c r="J33" s="40" t="s">
        <v>28</v>
      </c>
    </row>
    <row r="34" spans="1:10" ht="15.75" thickBot="1" x14ac:dyDescent="0.3">
      <c r="A34" s="6">
        <v>132</v>
      </c>
      <c r="B34" s="7" t="s">
        <v>2</v>
      </c>
      <c r="C34" s="7" t="s">
        <v>25</v>
      </c>
      <c r="D34" s="7" t="s">
        <v>6</v>
      </c>
      <c r="E34" s="7" t="s">
        <v>10</v>
      </c>
      <c r="F34" s="7" t="s">
        <v>27</v>
      </c>
      <c r="G34" s="12">
        <v>0</v>
      </c>
      <c r="H34" s="12">
        <v>0</v>
      </c>
      <c r="I34" s="24">
        <v>0</v>
      </c>
      <c r="J34" s="40" t="s">
        <v>28</v>
      </c>
    </row>
    <row r="35" spans="1:10" ht="15.75" thickBot="1" x14ac:dyDescent="0.3">
      <c r="A35" s="6">
        <v>133</v>
      </c>
      <c r="B35" s="7" t="s">
        <v>2</v>
      </c>
      <c r="C35" s="7" t="s">
        <v>25</v>
      </c>
      <c r="D35" s="7" t="s">
        <v>43</v>
      </c>
      <c r="E35" s="7" t="s">
        <v>10</v>
      </c>
      <c r="F35" s="7" t="s">
        <v>27</v>
      </c>
      <c r="G35" s="10">
        <v>0.4</v>
      </c>
      <c r="H35" s="12">
        <v>0</v>
      </c>
      <c r="I35" s="24">
        <v>0.4</v>
      </c>
      <c r="J35" s="40" t="s">
        <v>28</v>
      </c>
    </row>
    <row r="36" spans="1:10" ht="15.75" thickBot="1" x14ac:dyDescent="0.3">
      <c r="A36" s="6">
        <v>134</v>
      </c>
      <c r="B36" s="7" t="s">
        <v>2</v>
      </c>
      <c r="C36" s="7" t="s">
        <v>29</v>
      </c>
      <c r="D36" s="7" t="s">
        <v>6</v>
      </c>
      <c r="E36" s="7" t="s">
        <v>10</v>
      </c>
      <c r="F36" s="7" t="s">
        <v>27</v>
      </c>
      <c r="G36" s="12">
        <v>0</v>
      </c>
      <c r="H36" s="12">
        <v>0</v>
      </c>
      <c r="I36" s="24">
        <v>0</v>
      </c>
      <c r="J36" s="40" t="s">
        <v>28</v>
      </c>
    </row>
    <row r="37" spans="1:10" ht="15.75" thickBot="1" x14ac:dyDescent="0.3">
      <c r="A37" s="6">
        <v>135</v>
      </c>
      <c r="B37" s="7" t="s">
        <v>2</v>
      </c>
      <c r="C37" s="7" t="s">
        <v>29</v>
      </c>
      <c r="D37" s="7" t="s">
        <v>43</v>
      </c>
      <c r="E37" s="7" t="s">
        <v>10</v>
      </c>
      <c r="F37" s="7" t="s">
        <v>27</v>
      </c>
      <c r="G37" s="10">
        <v>0.4</v>
      </c>
      <c r="H37" s="12">
        <v>0</v>
      </c>
      <c r="I37" s="24">
        <v>0.4</v>
      </c>
      <c r="J37" s="40" t="s">
        <v>28</v>
      </c>
    </row>
    <row r="38" spans="1:10" ht="15.75" thickBot="1" x14ac:dyDescent="0.3">
      <c r="A38" s="6">
        <v>136</v>
      </c>
      <c r="B38" s="7" t="s">
        <v>2</v>
      </c>
      <c r="C38" s="7" t="s">
        <v>25</v>
      </c>
      <c r="D38" s="7" t="s">
        <v>6</v>
      </c>
      <c r="E38" s="7" t="s">
        <v>26</v>
      </c>
      <c r="F38" s="7" t="s">
        <v>52</v>
      </c>
      <c r="G38" s="8">
        <v>0.4</v>
      </c>
      <c r="H38" s="9">
        <v>1</v>
      </c>
      <c r="I38" s="24">
        <v>1.4</v>
      </c>
      <c r="J38" s="40" t="s">
        <v>45</v>
      </c>
    </row>
    <row r="39" spans="1:10" ht="15.75" thickBot="1" x14ac:dyDescent="0.3">
      <c r="A39" s="6">
        <v>137</v>
      </c>
      <c r="B39" s="7" t="s">
        <v>2</v>
      </c>
      <c r="C39" s="7" t="s">
        <v>25</v>
      </c>
      <c r="D39" s="7" t="s">
        <v>6</v>
      </c>
      <c r="E39" s="7" t="s">
        <v>26</v>
      </c>
      <c r="F39" s="7" t="s">
        <v>53</v>
      </c>
      <c r="G39" s="11">
        <v>0.4</v>
      </c>
      <c r="H39" s="9">
        <v>1</v>
      </c>
      <c r="I39" s="24">
        <v>1.4</v>
      </c>
      <c r="J39" s="40" t="s">
        <v>45</v>
      </c>
    </row>
    <row r="40" spans="1:10" ht="15.75" thickBot="1" x14ac:dyDescent="0.3">
      <c r="A40" s="6">
        <v>138</v>
      </c>
      <c r="B40" s="7" t="s">
        <v>2</v>
      </c>
      <c r="C40" s="7" t="s">
        <v>25</v>
      </c>
      <c r="D40" s="7" t="s">
        <v>6</v>
      </c>
      <c r="E40" s="7" t="s">
        <v>26</v>
      </c>
      <c r="F40" s="7" t="s">
        <v>54</v>
      </c>
      <c r="G40" s="9">
        <v>0.4</v>
      </c>
      <c r="H40" s="9">
        <v>1</v>
      </c>
      <c r="I40" s="24">
        <v>1.4</v>
      </c>
      <c r="J40" s="40" t="s">
        <v>45</v>
      </c>
    </row>
    <row r="41" spans="1:10" ht="15.75" thickBot="1" x14ac:dyDescent="0.3">
      <c r="A41" s="6">
        <v>139</v>
      </c>
      <c r="B41" s="7" t="s">
        <v>2</v>
      </c>
      <c r="C41" s="7" t="s">
        <v>25</v>
      </c>
      <c r="D41" s="7" t="s">
        <v>43</v>
      </c>
      <c r="E41" s="7" t="s">
        <v>26</v>
      </c>
      <c r="F41" s="7" t="s">
        <v>55</v>
      </c>
      <c r="G41" s="8">
        <v>0.2</v>
      </c>
      <c r="H41" s="9">
        <v>1</v>
      </c>
      <c r="I41" s="24">
        <v>1.2</v>
      </c>
      <c r="J41" s="40" t="s">
        <v>45</v>
      </c>
    </row>
    <row r="42" spans="1:10" ht="15.75" thickBot="1" x14ac:dyDescent="0.3">
      <c r="A42" s="6">
        <v>140</v>
      </c>
      <c r="B42" s="7" t="s">
        <v>2</v>
      </c>
      <c r="C42" s="7" t="s">
        <v>25</v>
      </c>
      <c r="D42" s="7" t="s">
        <v>43</v>
      </c>
      <c r="E42" s="7" t="s">
        <v>26</v>
      </c>
      <c r="F42" s="7" t="s">
        <v>56</v>
      </c>
      <c r="G42" s="11">
        <v>0.4</v>
      </c>
      <c r="H42" s="9">
        <v>1</v>
      </c>
      <c r="I42" s="24">
        <v>1.4</v>
      </c>
      <c r="J42" s="40" t="s">
        <v>45</v>
      </c>
    </row>
    <row r="43" spans="1:10" ht="15.75" thickBot="1" x14ac:dyDescent="0.3">
      <c r="A43" s="6">
        <v>141</v>
      </c>
      <c r="B43" s="7" t="s">
        <v>2</v>
      </c>
      <c r="C43" s="7" t="s">
        <v>25</v>
      </c>
      <c r="D43" s="7" t="s">
        <v>43</v>
      </c>
      <c r="E43" s="7" t="s">
        <v>26</v>
      </c>
      <c r="F43" s="7" t="s">
        <v>57</v>
      </c>
      <c r="G43" s="9">
        <v>0.6</v>
      </c>
      <c r="H43" s="9">
        <v>1</v>
      </c>
      <c r="I43" s="24">
        <v>1.6</v>
      </c>
      <c r="J43" s="40" t="s">
        <v>45</v>
      </c>
    </row>
    <row r="44" spans="1:10" ht="15.75" thickBot="1" x14ac:dyDescent="0.3">
      <c r="A44" s="6">
        <v>142</v>
      </c>
      <c r="B44" s="7" t="s">
        <v>2</v>
      </c>
      <c r="C44" s="7" t="s">
        <v>29</v>
      </c>
      <c r="D44" s="7" t="s">
        <v>6</v>
      </c>
      <c r="E44" s="7" t="s">
        <v>26</v>
      </c>
      <c r="F44" s="7" t="s">
        <v>58</v>
      </c>
      <c r="G44" s="8">
        <v>0.4</v>
      </c>
      <c r="H44" s="9">
        <v>1</v>
      </c>
      <c r="I44" s="24">
        <v>1.4</v>
      </c>
      <c r="J44" s="40" t="s">
        <v>28</v>
      </c>
    </row>
    <row r="45" spans="1:10" ht="15.75" thickBot="1" x14ac:dyDescent="0.3">
      <c r="A45" s="6">
        <v>143</v>
      </c>
      <c r="B45" s="7" t="s">
        <v>2</v>
      </c>
      <c r="C45" s="7" t="s">
        <v>29</v>
      </c>
      <c r="D45" s="7" t="s">
        <v>6</v>
      </c>
      <c r="E45" s="7" t="s">
        <v>26</v>
      </c>
      <c r="F45" s="7" t="s">
        <v>59</v>
      </c>
      <c r="G45" s="11">
        <v>0.4</v>
      </c>
      <c r="H45" s="9">
        <v>1</v>
      </c>
      <c r="I45" s="24">
        <v>1.4</v>
      </c>
      <c r="J45" s="40" t="s">
        <v>28</v>
      </c>
    </row>
    <row r="46" spans="1:10" ht="15.75" thickBot="1" x14ac:dyDescent="0.3">
      <c r="A46" s="6">
        <v>144</v>
      </c>
      <c r="B46" s="7" t="s">
        <v>2</v>
      </c>
      <c r="C46" s="7" t="s">
        <v>29</v>
      </c>
      <c r="D46" s="7" t="s">
        <v>6</v>
      </c>
      <c r="E46" s="7" t="s">
        <v>26</v>
      </c>
      <c r="F46" s="7" t="s">
        <v>60</v>
      </c>
      <c r="G46" s="9">
        <v>0.4</v>
      </c>
      <c r="H46" s="9">
        <v>1</v>
      </c>
      <c r="I46" s="24">
        <v>1.4</v>
      </c>
      <c r="J46" s="40" t="s">
        <v>45</v>
      </c>
    </row>
    <row r="47" spans="1:10" ht="15.75" thickBot="1" x14ac:dyDescent="0.3">
      <c r="A47" s="6">
        <v>145</v>
      </c>
      <c r="B47" s="7" t="s">
        <v>2</v>
      </c>
      <c r="C47" s="7" t="s">
        <v>29</v>
      </c>
      <c r="D47" s="7" t="s">
        <v>43</v>
      </c>
      <c r="E47" s="7" t="s">
        <v>26</v>
      </c>
      <c r="F47" s="7" t="s">
        <v>58</v>
      </c>
      <c r="G47" s="8">
        <v>0.2</v>
      </c>
      <c r="H47" s="9">
        <v>1</v>
      </c>
      <c r="I47" s="24">
        <v>1.2</v>
      </c>
      <c r="J47" s="40" t="s">
        <v>28</v>
      </c>
    </row>
    <row r="48" spans="1:10" ht="15.75" thickBot="1" x14ac:dyDescent="0.3">
      <c r="A48" s="6">
        <v>146</v>
      </c>
      <c r="B48" s="7" t="s">
        <v>2</v>
      </c>
      <c r="C48" s="7" t="s">
        <v>29</v>
      </c>
      <c r="D48" s="7" t="s">
        <v>43</v>
      </c>
      <c r="E48" s="7" t="s">
        <v>26</v>
      </c>
      <c r="F48" s="7" t="s">
        <v>59</v>
      </c>
      <c r="G48" s="11">
        <v>0.4</v>
      </c>
      <c r="H48" s="9">
        <v>1</v>
      </c>
      <c r="I48" s="24">
        <v>1.4</v>
      </c>
      <c r="J48" s="40" t="s">
        <v>28</v>
      </c>
    </row>
    <row r="49" spans="1:10" ht="15.75" thickBot="1" x14ac:dyDescent="0.3">
      <c r="A49" s="6">
        <v>147</v>
      </c>
      <c r="B49" s="7" t="s">
        <v>2</v>
      </c>
      <c r="C49" s="7" t="s">
        <v>29</v>
      </c>
      <c r="D49" s="7" t="s">
        <v>43</v>
      </c>
      <c r="E49" s="7" t="s">
        <v>26</v>
      </c>
      <c r="F49" s="7" t="s">
        <v>60</v>
      </c>
      <c r="G49" s="9">
        <v>0.6</v>
      </c>
      <c r="H49" s="9">
        <v>1</v>
      </c>
      <c r="I49" s="24">
        <v>1.6</v>
      </c>
      <c r="J49" s="40" t="s">
        <v>45</v>
      </c>
    </row>
    <row r="50" spans="1:10" ht="15.75" thickBot="1" x14ac:dyDescent="0.3">
      <c r="A50" s="6">
        <v>148</v>
      </c>
      <c r="B50" s="7" t="s">
        <v>2</v>
      </c>
      <c r="C50" s="7" t="s">
        <v>25</v>
      </c>
      <c r="D50" s="7" t="s">
        <v>6</v>
      </c>
      <c r="E50" s="7" t="s">
        <v>6</v>
      </c>
      <c r="F50" s="7" t="s">
        <v>61</v>
      </c>
      <c r="G50" s="8">
        <v>0.4</v>
      </c>
      <c r="H50" s="11">
        <v>0.8</v>
      </c>
      <c r="I50" s="24">
        <v>1.2</v>
      </c>
      <c r="J50" s="40" t="s">
        <v>45</v>
      </c>
    </row>
    <row r="51" spans="1:10" ht="15.75" thickBot="1" x14ac:dyDescent="0.3">
      <c r="A51" s="6">
        <v>149</v>
      </c>
      <c r="B51" s="7" t="s">
        <v>2</v>
      </c>
      <c r="C51" s="7" t="s">
        <v>25</v>
      </c>
      <c r="D51" s="7" t="s">
        <v>6</v>
      </c>
      <c r="E51" s="7" t="s">
        <v>6</v>
      </c>
      <c r="F51" s="7" t="s">
        <v>62</v>
      </c>
      <c r="G51" s="11">
        <v>0.4</v>
      </c>
      <c r="H51" s="11">
        <v>0.8</v>
      </c>
      <c r="I51" s="24">
        <v>1.2000000000000002</v>
      </c>
      <c r="J51" s="40" t="s">
        <v>45</v>
      </c>
    </row>
    <row r="52" spans="1:10" ht="15.75" thickBot="1" x14ac:dyDescent="0.3">
      <c r="A52" s="6">
        <v>150</v>
      </c>
      <c r="B52" s="7" t="s">
        <v>2</v>
      </c>
      <c r="C52" s="7" t="s">
        <v>25</v>
      </c>
      <c r="D52" s="7" t="s">
        <v>6</v>
      </c>
      <c r="E52" s="7" t="s">
        <v>6</v>
      </c>
      <c r="F52" s="7" t="s">
        <v>63</v>
      </c>
      <c r="G52" s="9">
        <v>0.4</v>
      </c>
      <c r="H52" s="11">
        <v>0.8</v>
      </c>
      <c r="I52" s="24">
        <v>1.2</v>
      </c>
      <c r="J52" s="40" t="s">
        <v>45</v>
      </c>
    </row>
    <row r="53" spans="1:10" ht="15.75" thickBot="1" x14ac:dyDescent="0.3">
      <c r="A53" s="6">
        <v>151</v>
      </c>
      <c r="B53" s="7" t="s">
        <v>2</v>
      </c>
      <c r="C53" s="7" t="s">
        <v>25</v>
      </c>
      <c r="D53" s="7" t="s">
        <v>43</v>
      </c>
      <c r="E53" s="7" t="s">
        <v>6</v>
      </c>
      <c r="F53" s="7" t="s">
        <v>61</v>
      </c>
      <c r="G53" s="8">
        <v>0.2</v>
      </c>
      <c r="H53" s="11">
        <v>0.8</v>
      </c>
      <c r="I53" s="24">
        <v>1</v>
      </c>
      <c r="J53" s="40" t="s">
        <v>45</v>
      </c>
    </row>
    <row r="54" spans="1:10" ht="15.75" thickBot="1" x14ac:dyDescent="0.3">
      <c r="A54" s="6">
        <v>152</v>
      </c>
      <c r="B54" s="7" t="s">
        <v>2</v>
      </c>
      <c r="C54" s="7" t="s">
        <v>25</v>
      </c>
      <c r="D54" s="7" t="s">
        <v>43</v>
      </c>
      <c r="E54" s="7" t="s">
        <v>6</v>
      </c>
      <c r="F54" s="7" t="s">
        <v>62</v>
      </c>
      <c r="G54" s="11">
        <v>0.4</v>
      </c>
      <c r="H54" s="11">
        <v>0.8</v>
      </c>
      <c r="I54" s="24">
        <v>1.2000000000000002</v>
      </c>
      <c r="J54" s="40" t="s">
        <v>45</v>
      </c>
    </row>
    <row r="55" spans="1:10" ht="15.75" thickBot="1" x14ac:dyDescent="0.3">
      <c r="A55" s="6">
        <v>153</v>
      </c>
      <c r="B55" s="7" t="s">
        <v>2</v>
      </c>
      <c r="C55" s="7" t="s">
        <v>25</v>
      </c>
      <c r="D55" s="7" t="s">
        <v>43</v>
      </c>
      <c r="E55" s="7" t="s">
        <v>6</v>
      </c>
      <c r="F55" s="7" t="s">
        <v>64</v>
      </c>
      <c r="G55" s="9">
        <v>0.6</v>
      </c>
      <c r="H55" s="11">
        <v>0.8</v>
      </c>
      <c r="I55" s="24">
        <v>1.4</v>
      </c>
      <c r="J55" s="40" t="s">
        <v>45</v>
      </c>
    </row>
    <row r="56" spans="1:10" ht="15.75" thickBot="1" x14ac:dyDescent="0.3">
      <c r="A56" s="6">
        <v>154</v>
      </c>
      <c r="B56" s="7" t="s">
        <v>2</v>
      </c>
      <c r="C56" s="7" t="s">
        <v>29</v>
      </c>
      <c r="D56" s="7" t="s">
        <v>6</v>
      </c>
      <c r="E56" s="7" t="s">
        <v>6</v>
      </c>
      <c r="F56" s="7" t="s">
        <v>58</v>
      </c>
      <c r="G56" s="8">
        <v>0.4</v>
      </c>
      <c r="H56" s="11">
        <v>0.8</v>
      </c>
      <c r="I56" s="24">
        <v>1.2</v>
      </c>
      <c r="J56" s="40" t="s">
        <v>28</v>
      </c>
    </row>
    <row r="57" spans="1:10" ht="15.75" thickBot="1" x14ac:dyDescent="0.3">
      <c r="A57" s="6">
        <v>155</v>
      </c>
      <c r="B57" s="7" t="s">
        <v>2</v>
      </c>
      <c r="C57" s="7" t="s">
        <v>29</v>
      </c>
      <c r="D57" s="7" t="s">
        <v>6</v>
      </c>
      <c r="E57" s="7" t="s">
        <v>6</v>
      </c>
      <c r="F57" s="7" t="s">
        <v>59</v>
      </c>
      <c r="G57" s="11">
        <v>0.4</v>
      </c>
      <c r="H57" s="11">
        <v>0.8</v>
      </c>
      <c r="I57" s="24">
        <v>1.2000000000000002</v>
      </c>
      <c r="J57" s="40" t="s">
        <v>28</v>
      </c>
    </row>
    <row r="58" spans="1:10" ht="15.75" thickBot="1" x14ac:dyDescent="0.3">
      <c r="A58" s="6">
        <v>156</v>
      </c>
      <c r="B58" s="7" t="s">
        <v>2</v>
      </c>
      <c r="C58" s="7" t="s">
        <v>29</v>
      </c>
      <c r="D58" s="7" t="s">
        <v>6</v>
      </c>
      <c r="E58" s="7" t="s">
        <v>6</v>
      </c>
      <c r="F58" s="7" t="s">
        <v>60</v>
      </c>
      <c r="G58" s="9">
        <v>0.4</v>
      </c>
      <c r="H58" s="11">
        <v>0.8</v>
      </c>
      <c r="I58" s="24">
        <v>1.2</v>
      </c>
      <c r="J58" s="40" t="s">
        <v>45</v>
      </c>
    </row>
    <row r="59" spans="1:10" ht="15.75" thickBot="1" x14ac:dyDescent="0.3">
      <c r="A59" s="6">
        <v>157</v>
      </c>
      <c r="B59" s="7" t="s">
        <v>2</v>
      </c>
      <c r="C59" s="7" t="s">
        <v>29</v>
      </c>
      <c r="D59" s="7" t="s">
        <v>43</v>
      </c>
      <c r="E59" s="7" t="s">
        <v>6</v>
      </c>
      <c r="F59" s="7" t="s">
        <v>58</v>
      </c>
      <c r="G59" s="8">
        <v>0.2</v>
      </c>
      <c r="H59" s="11">
        <v>0.8</v>
      </c>
      <c r="I59" s="24">
        <v>1</v>
      </c>
      <c r="J59" s="40" t="s">
        <v>28</v>
      </c>
    </row>
    <row r="60" spans="1:10" ht="15.75" thickBot="1" x14ac:dyDescent="0.3">
      <c r="A60" s="6">
        <v>158</v>
      </c>
      <c r="B60" s="7" t="s">
        <v>2</v>
      </c>
      <c r="C60" s="7" t="s">
        <v>29</v>
      </c>
      <c r="D60" s="7" t="s">
        <v>43</v>
      </c>
      <c r="E60" s="7" t="s">
        <v>6</v>
      </c>
      <c r="F60" s="7" t="s">
        <v>59</v>
      </c>
      <c r="G60" s="11">
        <v>0.4</v>
      </c>
      <c r="H60" s="11">
        <v>0.8</v>
      </c>
      <c r="I60" s="24">
        <v>1.2000000000000002</v>
      </c>
      <c r="J60" s="40" t="s">
        <v>28</v>
      </c>
    </row>
    <row r="61" spans="1:10" ht="15.75" thickBot="1" x14ac:dyDescent="0.3">
      <c r="A61" s="6">
        <v>159</v>
      </c>
      <c r="B61" s="7" t="s">
        <v>2</v>
      </c>
      <c r="C61" s="7" t="s">
        <v>29</v>
      </c>
      <c r="D61" s="7" t="s">
        <v>43</v>
      </c>
      <c r="E61" s="7" t="s">
        <v>6</v>
      </c>
      <c r="F61" s="7" t="s">
        <v>60</v>
      </c>
      <c r="G61" s="9">
        <v>0.6</v>
      </c>
      <c r="H61" s="11">
        <v>0.8</v>
      </c>
      <c r="I61" s="24">
        <v>1.4</v>
      </c>
      <c r="J61" s="40" t="s">
        <v>45</v>
      </c>
    </row>
    <row r="62" spans="1:10" ht="15.75" thickBot="1" x14ac:dyDescent="0.3">
      <c r="A62" s="6">
        <v>160</v>
      </c>
      <c r="B62" s="7" t="s">
        <v>2</v>
      </c>
      <c r="C62" s="7" t="s">
        <v>25</v>
      </c>
      <c r="D62" s="7" t="s">
        <v>6</v>
      </c>
      <c r="E62" s="7" t="s">
        <v>30</v>
      </c>
      <c r="F62" s="7" t="s">
        <v>61</v>
      </c>
      <c r="G62" s="8">
        <v>0.4</v>
      </c>
      <c r="H62" s="8">
        <v>0.4</v>
      </c>
      <c r="I62" s="24">
        <v>0.8</v>
      </c>
      <c r="J62" s="40" t="s">
        <v>45</v>
      </c>
    </row>
    <row r="63" spans="1:10" ht="15.75" thickBot="1" x14ac:dyDescent="0.3">
      <c r="A63" s="6">
        <v>161</v>
      </c>
      <c r="B63" s="7" t="s">
        <v>2</v>
      </c>
      <c r="C63" s="7" t="s">
        <v>25</v>
      </c>
      <c r="D63" s="7" t="s">
        <v>6</v>
      </c>
      <c r="E63" s="7" t="s">
        <v>30</v>
      </c>
      <c r="F63" s="7" t="s">
        <v>62</v>
      </c>
      <c r="G63" s="11">
        <v>0.4</v>
      </c>
      <c r="H63" s="8">
        <v>0.4</v>
      </c>
      <c r="I63" s="24">
        <v>0.8</v>
      </c>
      <c r="J63" s="40" t="s">
        <v>45</v>
      </c>
    </row>
    <row r="64" spans="1:10" ht="15.75" thickBot="1" x14ac:dyDescent="0.3">
      <c r="A64" s="6">
        <v>162</v>
      </c>
      <c r="B64" s="7" t="s">
        <v>2</v>
      </c>
      <c r="C64" s="7" t="s">
        <v>25</v>
      </c>
      <c r="D64" s="7" t="s">
        <v>6</v>
      </c>
      <c r="E64" s="7" t="s">
        <v>30</v>
      </c>
      <c r="F64" s="7" t="s">
        <v>63</v>
      </c>
      <c r="G64" s="9">
        <v>0.4</v>
      </c>
      <c r="H64" s="8">
        <v>0.4</v>
      </c>
      <c r="I64" s="24">
        <v>0.8</v>
      </c>
      <c r="J64" s="40" t="s">
        <v>45</v>
      </c>
    </row>
    <row r="65" spans="1:10" ht="15.75" thickBot="1" x14ac:dyDescent="0.3">
      <c r="A65" s="6">
        <v>163</v>
      </c>
      <c r="B65" s="7" t="s">
        <v>2</v>
      </c>
      <c r="C65" s="7" t="s">
        <v>25</v>
      </c>
      <c r="D65" s="7" t="s">
        <v>43</v>
      </c>
      <c r="E65" s="7" t="s">
        <v>30</v>
      </c>
      <c r="F65" s="7" t="s">
        <v>61</v>
      </c>
      <c r="G65" s="8">
        <v>0.2</v>
      </c>
      <c r="H65" s="8">
        <v>0.4</v>
      </c>
      <c r="I65" s="24">
        <v>0.60000000000000009</v>
      </c>
      <c r="J65" s="40" t="s">
        <v>45</v>
      </c>
    </row>
    <row r="66" spans="1:10" ht="15.75" thickBot="1" x14ac:dyDescent="0.3">
      <c r="A66" s="6">
        <v>164</v>
      </c>
      <c r="B66" s="7" t="s">
        <v>2</v>
      </c>
      <c r="C66" s="7" t="s">
        <v>25</v>
      </c>
      <c r="D66" s="7" t="s">
        <v>43</v>
      </c>
      <c r="E66" s="7" t="s">
        <v>30</v>
      </c>
      <c r="F66" s="7" t="s">
        <v>62</v>
      </c>
      <c r="G66" s="11">
        <v>0.4</v>
      </c>
      <c r="H66" s="8">
        <v>0.4</v>
      </c>
      <c r="I66" s="24">
        <v>0.8</v>
      </c>
      <c r="J66" s="40" t="s">
        <v>45</v>
      </c>
    </row>
    <row r="67" spans="1:10" ht="15.75" thickBot="1" x14ac:dyDescent="0.3">
      <c r="A67" s="6">
        <v>165</v>
      </c>
      <c r="B67" s="7" t="s">
        <v>2</v>
      </c>
      <c r="C67" s="7" t="s">
        <v>25</v>
      </c>
      <c r="D67" s="7" t="s">
        <v>43</v>
      </c>
      <c r="E67" s="7" t="s">
        <v>30</v>
      </c>
      <c r="F67" s="7" t="s">
        <v>65</v>
      </c>
      <c r="G67" s="9">
        <v>0.6</v>
      </c>
      <c r="H67" s="8">
        <v>0.4</v>
      </c>
      <c r="I67" s="24">
        <v>1</v>
      </c>
      <c r="J67" s="40" t="s">
        <v>45</v>
      </c>
    </row>
    <row r="68" spans="1:10" ht="15.75" thickBot="1" x14ac:dyDescent="0.3">
      <c r="A68" s="6">
        <v>166</v>
      </c>
      <c r="B68" s="7" t="s">
        <v>2</v>
      </c>
      <c r="C68" s="7" t="s">
        <v>29</v>
      </c>
      <c r="D68" s="7" t="s">
        <v>6</v>
      </c>
      <c r="E68" s="7" t="s">
        <v>30</v>
      </c>
      <c r="F68" s="7" t="s">
        <v>58</v>
      </c>
      <c r="G68" s="8">
        <v>0.4</v>
      </c>
      <c r="H68" s="8">
        <v>0.4</v>
      </c>
      <c r="I68" s="24">
        <v>0.8</v>
      </c>
      <c r="J68" s="40" t="s">
        <v>28</v>
      </c>
    </row>
    <row r="69" spans="1:10" ht="15.75" thickBot="1" x14ac:dyDescent="0.3">
      <c r="A69" s="6">
        <v>167</v>
      </c>
      <c r="B69" s="7" t="s">
        <v>2</v>
      </c>
      <c r="C69" s="7" t="s">
        <v>29</v>
      </c>
      <c r="D69" s="7" t="s">
        <v>6</v>
      </c>
      <c r="E69" s="7" t="s">
        <v>30</v>
      </c>
      <c r="F69" s="7" t="s">
        <v>59</v>
      </c>
      <c r="G69" s="11">
        <v>0.4</v>
      </c>
      <c r="H69" s="8">
        <v>0.4</v>
      </c>
      <c r="I69" s="24">
        <v>0.8</v>
      </c>
      <c r="J69" s="40" t="s">
        <v>28</v>
      </c>
    </row>
    <row r="70" spans="1:10" ht="15.75" thickBot="1" x14ac:dyDescent="0.3">
      <c r="A70" s="6">
        <v>168</v>
      </c>
      <c r="B70" s="7" t="s">
        <v>2</v>
      </c>
      <c r="C70" s="7" t="s">
        <v>29</v>
      </c>
      <c r="D70" s="7" t="s">
        <v>6</v>
      </c>
      <c r="E70" s="7" t="s">
        <v>30</v>
      </c>
      <c r="F70" s="7" t="s">
        <v>60</v>
      </c>
      <c r="G70" s="9">
        <v>0.4</v>
      </c>
      <c r="H70" s="8">
        <v>0.4</v>
      </c>
      <c r="I70" s="24">
        <v>0.8</v>
      </c>
      <c r="J70" s="40" t="s">
        <v>45</v>
      </c>
    </row>
    <row r="71" spans="1:10" ht="15.75" thickBot="1" x14ac:dyDescent="0.3">
      <c r="A71" s="6">
        <v>169</v>
      </c>
      <c r="B71" s="7" t="s">
        <v>2</v>
      </c>
      <c r="C71" s="7" t="s">
        <v>29</v>
      </c>
      <c r="D71" s="7" t="s">
        <v>43</v>
      </c>
      <c r="E71" s="7" t="s">
        <v>30</v>
      </c>
      <c r="F71" s="7" t="s">
        <v>58</v>
      </c>
      <c r="G71" s="8">
        <v>0.2</v>
      </c>
      <c r="H71" s="8">
        <v>0.4</v>
      </c>
      <c r="I71" s="24">
        <v>0.60000000000000009</v>
      </c>
      <c r="J71" s="40" t="s">
        <v>45</v>
      </c>
    </row>
    <row r="72" spans="1:10" ht="15.75" thickBot="1" x14ac:dyDescent="0.3">
      <c r="A72" s="6">
        <v>170</v>
      </c>
      <c r="B72" s="7" t="s">
        <v>2</v>
      </c>
      <c r="C72" s="7" t="s">
        <v>29</v>
      </c>
      <c r="D72" s="7" t="s">
        <v>43</v>
      </c>
      <c r="E72" s="7" t="s">
        <v>30</v>
      </c>
      <c r="F72" s="7" t="s">
        <v>59</v>
      </c>
      <c r="G72" s="11">
        <v>0.4</v>
      </c>
      <c r="H72" s="8">
        <v>0.4</v>
      </c>
      <c r="I72" s="24">
        <v>0.8</v>
      </c>
      <c r="J72" s="40" t="s">
        <v>28</v>
      </c>
    </row>
    <row r="73" spans="1:10" ht="15.75" thickBot="1" x14ac:dyDescent="0.3">
      <c r="A73" s="6">
        <v>171</v>
      </c>
      <c r="B73" s="7" t="s">
        <v>2</v>
      </c>
      <c r="C73" s="7" t="s">
        <v>29</v>
      </c>
      <c r="D73" s="7" t="s">
        <v>43</v>
      </c>
      <c r="E73" s="7" t="s">
        <v>30</v>
      </c>
      <c r="F73" s="7" t="s">
        <v>60</v>
      </c>
      <c r="G73" s="9">
        <v>0.6</v>
      </c>
      <c r="H73" s="8">
        <v>0.4</v>
      </c>
      <c r="I73" s="24">
        <v>1</v>
      </c>
      <c r="J73" s="40" t="s">
        <v>28</v>
      </c>
    </row>
    <row r="74" spans="1:10" ht="15.75" thickBot="1" x14ac:dyDescent="0.3">
      <c r="A74" s="6">
        <v>172</v>
      </c>
      <c r="B74" s="7" t="s">
        <v>2</v>
      </c>
      <c r="C74" s="7" t="s">
        <v>25</v>
      </c>
      <c r="D74" s="7" t="s">
        <v>6</v>
      </c>
      <c r="E74" s="7" t="s">
        <v>10</v>
      </c>
      <c r="F74" s="7" t="s">
        <v>61</v>
      </c>
      <c r="G74" s="8">
        <v>0.4</v>
      </c>
      <c r="H74" s="12">
        <v>0</v>
      </c>
      <c r="I74" s="24">
        <v>0.4</v>
      </c>
      <c r="J74" s="40" t="s">
        <v>45</v>
      </c>
    </row>
    <row r="75" spans="1:10" ht="15.75" thickBot="1" x14ac:dyDescent="0.3">
      <c r="A75" s="6">
        <v>173</v>
      </c>
      <c r="B75" s="7" t="s">
        <v>2</v>
      </c>
      <c r="C75" s="7" t="s">
        <v>25</v>
      </c>
      <c r="D75" s="7" t="s">
        <v>6</v>
      </c>
      <c r="E75" s="7" t="s">
        <v>10</v>
      </c>
      <c r="F75" s="7" t="s">
        <v>62</v>
      </c>
      <c r="G75" s="11">
        <v>0.4</v>
      </c>
      <c r="H75" s="12">
        <v>0</v>
      </c>
      <c r="I75" s="24">
        <v>0.4</v>
      </c>
      <c r="J75" s="40" t="s">
        <v>45</v>
      </c>
    </row>
    <row r="76" spans="1:10" ht="15.75" thickBot="1" x14ac:dyDescent="0.3">
      <c r="A76" s="6">
        <v>174</v>
      </c>
      <c r="B76" s="7" t="s">
        <v>2</v>
      </c>
      <c r="C76" s="7" t="s">
        <v>25</v>
      </c>
      <c r="D76" s="7" t="s">
        <v>6</v>
      </c>
      <c r="E76" s="7" t="s">
        <v>10</v>
      </c>
      <c r="F76" s="7" t="s">
        <v>64</v>
      </c>
      <c r="G76" s="9">
        <v>0.4</v>
      </c>
      <c r="H76" s="12">
        <v>0</v>
      </c>
      <c r="I76" s="24">
        <v>0.4</v>
      </c>
      <c r="J76" s="40" t="s">
        <v>45</v>
      </c>
    </row>
    <row r="77" spans="1:10" ht="15.75" thickBot="1" x14ac:dyDescent="0.3">
      <c r="A77" s="6">
        <v>175</v>
      </c>
      <c r="B77" s="7" t="s">
        <v>2</v>
      </c>
      <c r="C77" s="7" t="s">
        <v>25</v>
      </c>
      <c r="D77" s="7" t="s">
        <v>43</v>
      </c>
      <c r="E77" s="7" t="s">
        <v>10</v>
      </c>
      <c r="F77" s="7" t="s">
        <v>61</v>
      </c>
      <c r="G77" s="8">
        <v>0.2</v>
      </c>
      <c r="H77" s="12">
        <v>0</v>
      </c>
      <c r="I77" s="24">
        <v>0.2</v>
      </c>
      <c r="J77" s="40" t="s">
        <v>45</v>
      </c>
    </row>
    <row r="78" spans="1:10" ht="15.75" thickBot="1" x14ac:dyDescent="0.3">
      <c r="A78" s="6">
        <v>176</v>
      </c>
      <c r="B78" s="7" t="s">
        <v>2</v>
      </c>
      <c r="C78" s="7" t="s">
        <v>25</v>
      </c>
      <c r="D78" s="7" t="s">
        <v>43</v>
      </c>
      <c r="E78" s="7" t="s">
        <v>10</v>
      </c>
      <c r="F78" s="7" t="s">
        <v>62</v>
      </c>
      <c r="G78" s="11">
        <v>0.4</v>
      </c>
      <c r="H78" s="12">
        <v>0</v>
      </c>
      <c r="I78" s="24">
        <v>0.4</v>
      </c>
      <c r="J78" s="40" t="s">
        <v>45</v>
      </c>
    </row>
    <row r="79" spans="1:10" ht="15.75" thickBot="1" x14ac:dyDescent="0.3">
      <c r="A79" s="6">
        <v>177</v>
      </c>
      <c r="B79" s="7" t="s">
        <v>2</v>
      </c>
      <c r="C79" s="7" t="s">
        <v>25</v>
      </c>
      <c r="D79" s="7" t="s">
        <v>43</v>
      </c>
      <c r="E79" s="7" t="s">
        <v>10</v>
      </c>
      <c r="F79" s="7" t="s">
        <v>64</v>
      </c>
      <c r="G79" s="9">
        <v>0.6</v>
      </c>
      <c r="H79" s="12">
        <v>0</v>
      </c>
      <c r="I79" s="24">
        <v>0.6</v>
      </c>
      <c r="J79" s="40" t="s">
        <v>45</v>
      </c>
    </row>
    <row r="80" spans="1:10" ht="15.75" thickBot="1" x14ac:dyDescent="0.3">
      <c r="A80" s="6">
        <v>178</v>
      </c>
      <c r="B80" s="7" t="s">
        <v>2</v>
      </c>
      <c r="C80" s="7" t="s">
        <v>29</v>
      </c>
      <c r="D80" s="7" t="s">
        <v>6</v>
      </c>
      <c r="E80" s="7" t="s">
        <v>10</v>
      </c>
      <c r="F80" s="7" t="s">
        <v>58</v>
      </c>
      <c r="G80" s="8">
        <v>0.4</v>
      </c>
      <c r="H80" s="12">
        <v>0</v>
      </c>
      <c r="I80" s="24">
        <v>0.4</v>
      </c>
      <c r="J80" s="40" t="s">
        <v>28</v>
      </c>
    </row>
    <row r="81" spans="1:10" ht="15.75" thickBot="1" x14ac:dyDescent="0.3">
      <c r="A81" s="6">
        <v>179</v>
      </c>
      <c r="B81" s="7" t="s">
        <v>2</v>
      </c>
      <c r="C81" s="7" t="s">
        <v>29</v>
      </c>
      <c r="D81" s="7" t="s">
        <v>6</v>
      </c>
      <c r="E81" s="7" t="s">
        <v>10</v>
      </c>
      <c r="F81" s="7" t="s">
        <v>59</v>
      </c>
      <c r="G81" s="11">
        <v>0.4</v>
      </c>
      <c r="H81" s="12">
        <v>0</v>
      </c>
      <c r="I81" s="24">
        <v>0.4</v>
      </c>
      <c r="J81" s="40" t="s">
        <v>28</v>
      </c>
    </row>
    <row r="82" spans="1:10" ht="15.75" thickBot="1" x14ac:dyDescent="0.3">
      <c r="A82" s="6">
        <v>180</v>
      </c>
      <c r="B82" s="7" t="s">
        <v>2</v>
      </c>
      <c r="C82" s="7" t="s">
        <v>29</v>
      </c>
      <c r="D82" s="7" t="s">
        <v>6</v>
      </c>
      <c r="E82" s="7" t="s">
        <v>10</v>
      </c>
      <c r="F82" s="7" t="s">
        <v>60</v>
      </c>
      <c r="G82" s="9">
        <v>0.4</v>
      </c>
      <c r="H82" s="12">
        <v>0</v>
      </c>
      <c r="I82" s="24">
        <v>0.4</v>
      </c>
      <c r="J82" s="40" t="s">
        <v>45</v>
      </c>
    </row>
    <row r="83" spans="1:10" ht="15.75" thickBot="1" x14ac:dyDescent="0.3">
      <c r="A83" s="6">
        <v>181</v>
      </c>
      <c r="B83" s="7" t="s">
        <v>2</v>
      </c>
      <c r="C83" s="7" t="s">
        <v>29</v>
      </c>
      <c r="D83" s="7" t="s">
        <v>43</v>
      </c>
      <c r="E83" s="7" t="s">
        <v>10</v>
      </c>
      <c r="F83" s="7" t="s">
        <v>58</v>
      </c>
      <c r="G83" s="8">
        <v>0.2</v>
      </c>
      <c r="H83" s="12">
        <v>0</v>
      </c>
      <c r="I83" s="24">
        <v>0.2</v>
      </c>
      <c r="J83" s="40" t="s">
        <v>28</v>
      </c>
    </row>
    <row r="84" spans="1:10" ht="15.75" thickBot="1" x14ac:dyDescent="0.3">
      <c r="A84" s="6">
        <v>182</v>
      </c>
      <c r="B84" s="7" t="s">
        <v>2</v>
      </c>
      <c r="C84" s="7" t="s">
        <v>29</v>
      </c>
      <c r="D84" s="7" t="s">
        <v>43</v>
      </c>
      <c r="E84" s="7" t="s">
        <v>10</v>
      </c>
      <c r="F84" s="7" t="s">
        <v>59</v>
      </c>
      <c r="G84" s="11">
        <v>0.4</v>
      </c>
      <c r="H84" s="12">
        <v>0</v>
      </c>
      <c r="I84" s="24">
        <v>0.4</v>
      </c>
      <c r="J84" s="40" t="s">
        <v>28</v>
      </c>
    </row>
    <row r="85" spans="1:10" ht="15.75" thickBot="1" x14ac:dyDescent="0.3">
      <c r="A85" s="6">
        <v>183</v>
      </c>
      <c r="B85" s="7" t="s">
        <v>2</v>
      </c>
      <c r="C85" s="7" t="s">
        <v>29</v>
      </c>
      <c r="D85" s="7" t="s">
        <v>43</v>
      </c>
      <c r="E85" s="7" t="s">
        <v>10</v>
      </c>
      <c r="F85" s="7" t="s">
        <v>60</v>
      </c>
      <c r="G85" s="9">
        <v>0.6</v>
      </c>
      <c r="H85" s="12">
        <v>0</v>
      </c>
      <c r="I85" s="24">
        <v>0.6</v>
      </c>
      <c r="J85" s="40" t="s">
        <v>45</v>
      </c>
    </row>
    <row r="86" spans="1:10" x14ac:dyDescent="0.25"/>
  </sheetData>
  <sheetProtection autoFilter="0"/>
  <autoFilter ref="A1:I85" xr:uid="{00000000-0009-0000-0000-000002000000}"/>
  <pageMargins left="0.7" right="0.7" top="0.75" bottom="0.75" header="0.3" footer="0.3"/>
  <pageSetup paperSize="9" orientation="portrait" r:id="rId1"/>
  <headerFooter>
    <oddFooter>&amp;L_x000D_&amp;1#&amp;"Calibri"&amp;10&amp;K000000 EXPLEO Internal</oddFoot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P63"/>
  <sheetViews>
    <sheetView workbookViewId="0">
      <selection activeCell="P63" sqref="P63"/>
    </sheetView>
  </sheetViews>
  <sheetFormatPr defaultRowHeight="15" x14ac:dyDescent="0.25"/>
  <cols>
    <col min="10" max="10" width="10.42578125" bestFit="1" customWidth="1"/>
    <col min="11" max="11" width="13.5703125" bestFit="1" customWidth="1"/>
    <col min="15" max="15" width="17.42578125" customWidth="1"/>
  </cols>
  <sheetData>
    <row r="1" spans="1:15" x14ac:dyDescent="0.25">
      <c r="A1" s="16" t="s">
        <v>34</v>
      </c>
      <c r="B1" s="16" t="s">
        <v>35</v>
      </c>
      <c r="C1" s="16" t="s">
        <v>36</v>
      </c>
      <c r="D1" s="16" t="s">
        <v>37</v>
      </c>
      <c r="E1" s="16" t="s">
        <v>38</v>
      </c>
      <c r="F1" s="16" t="s">
        <v>39</v>
      </c>
      <c r="G1" s="16" t="s">
        <v>40</v>
      </c>
      <c r="H1" s="16"/>
      <c r="I1" s="16"/>
      <c r="J1" s="16"/>
      <c r="K1" s="16" t="s">
        <v>66</v>
      </c>
      <c r="L1" s="16"/>
      <c r="M1" s="16" t="s">
        <v>67</v>
      </c>
      <c r="N1" s="16"/>
      <c r="O1" s="23" t="s">
        <v>33</v>
      </c>
    </row>
    <row r="2" spans="1:15" x14ac:dyDescent="0.25">
      <c r="A2">
        <v>1</v>
      </c>
      <c r="B2" t="s">
        <v>25</v>
      </c>
      <c r="C2" t="s">
        <v>30</v>
      </c>
      <c r="D2" t="s">
        <v>41</v>
      </c>
      <c r="E2" t="s">
        <v>6</v>
      </c>
      <c r="F2" t="s">
        <v>2</v>
      </c>
      <c r="H2">
        <v>1</v>
      </c>
      <c r="I2" t="s">
        <v>25</v>
      </c>
      <c r="J2" s="1">
        <v>41871</v>
      </c>
      <c r="K2">
        <v>0</v>
      </c>
      <c r="M2" t="s">
        <v>6</v>
      </c>
      <c r="O2" s="14">
        <v>0.55000000000000004</v>
      </c>
    </row>
    <row r="3" spans="1:15" x14ac:dyDescent="0.25">
      <c r="A3">
        <v>2</v>
      </c>
      <c r="B3" t="s">
        <v>25</v>
      </c>
      <c r="C3" t="s">
        <v>30</v>
      </c>
      <c r="D3" t="s">
        <v>42</v>
      </c>
      <c r="E3" t="s">
        <v>6</v>
      </c>
      <c r="F3" t="s">
        <v>2</v>
      </c>
      <c r="H3">
        <v>2</v>
      </c>
      <c r="I3" t="s">
        <v>25</v>
      </c>
      <c r="J3" s="1">
        <v>41871</v>
      </c>
      <c r="K3">
        <v>0</v>
      </c>
      <c r="M3" t="s">
        <v>8</v>
      </c>
      <c r="O3" s="14">
        <v>1.2</v>
      </c>
    </row>
    <row r="4" spans="1:15" x14ac:dyDescent="0.25">
      <c r="A4">
        <v>3</v>
      </c>
      <c r="B4" t="s">
        <v>25</v>
      </c>
      <c r="C4" t="s">
        <v>30</v>
      </c>
      <c r="D4" t="s">
        <v>41</v>
      </c>
      <c r="E4" t="s">
        <v>41</v>
      </c>
      <c r="F4" t="s">
        <v>2</v>
      </c>
      <c r="H4">
        <v>3</v>
      </c>
      <c r="I4" t="s">
        <v>25</v>
      </c>
      <c r="J4" s="1">
        <v>41871</v>
      </c>
      <c r="K4">
        <v>0</v>
      </c>
      <c r="M4" t="s">
        <v>6</v>
      </c>
      <c r="O4" s="14">
        <v>0.95</v>
      </c>
    </row>
    <row r="5" spans="1:15" x14ac:dyDescent="0.25">
      <c r="A5">
        <v>4</v>
      </c>
      <c r="B5" t="s">
        <v>25</v>
      </c>
      <c r="C5" t="s">
        <v>30</v>
      </c>
      <c r="D5" t="s">
        <v>41</v>
      </c>
      <c r="E5" t="s">
        <v>43</v>
      </c>
      <c r="F5" t="s">
        <v>2</v>
      </c>
      <c r="H5">
        <v>4</v>
      </c>
      <c r="I5" t="s">
        <v>25</v>
      </c>
      <c r="J5" s="1">
        <v>41871</v>
      </c>
      <c r="K5">
        <v>0</v>
      </c>
      <c r="M5" t="s">
        <v>6</v>
      </c>
      <c r="O5" s="14">
        <v>0.95</v>
      </c>
    </row>
    <row r="6" spans="1:15" x14ac:dyDescent="0.25">
      <c r="A6">
        <v>5</v>
      </c>
      <c r="B6" t="s">
        <v>25</v>
      </c>
      <c r="C6" t="s">
        <v>30</v>
      </c>
      <c r="D6" t="s">
        <v>42</v>
      </c>
      <c r="E6" t="s">
        <v>43</v>
      </c>
      <c r="F6" t="s">
        <v>2</v>
      </c>
      <c r="H6">
        <v>5</v>
      </c>
      <c r="I6" t="s">
        <v>25</v>
      </c>
      <c r="J6" s="1">
        <v>41871</v>
      </c>
      <c r="K6">
        <v>0</v>
      </c>
      <c r="M6" t="s">
        <v>8</v>
      </c>
      <c r="O6" s="14">
        <v>1.4</v>
      </c>
    </row>
    <row r="7" spans="1:15" x14ac:dyDescent="0.25">
      <c r="A7">
        <v>6</v>
      </c>
      <c r="B7" t="s">
        <v>29</v>
      </c>
      <c r="C7" t="s">
        <v>30</v>
      </c>
      <c r="D7" t="s">
        <v>41</v>
      </c>
      <c r="E7" t="s">
        <v>6</v>
      </c>
      <c r="F7" t="s">
        <v>2</v>
      </c>
      <c r="H7">
        <v>6</v>
      </c>
      <c r="I7" t="s">
        <v>29</v>
      </c>
      <c r="J7" s="1">
        <v>35156</v>
      </c>
      <c r="K7">
        <v>0</v>
      </c>
      <c r="M7" t="s">
        <v>6</v>
      </c>
      <c r="O7" s="14">
        <v>0.55000000000000004</v>
      </c>
    </row>
    <row r="8" spans="1:15" x14ac:dyDescent="0.25">
      <c r="A8">
        <v>7</v>
      </c>
      <c r="B8" t="s">
        <v>29</v>
      </c>
      <c r="C8" t="s">
        <v>30</v>
      </c>
      <c r="D8" t="s">
        <v>41</v>
      </c>
      <c r="E8" t="s">
        <v>41</v>
      </c>
      <c r="F8" t="s">
        <v>2</v>
      </c>
      <c r="H8">
        <v>7</v>
      </c>
      <c r="I8" t="s">
        <v>29</v>
      </c>
      <c r="J8" s="1">
        <v>41730</v>
      </c>
      <c r="K8">
        <v>0</v>
      </c>
      <c r="M8" t="s">
        <v>6</v>
      </c>
      <c r="O8" s="14">
        <v>0.95</v>
      </c>
    </row>
    <row r="9" spans="1:15" x14ac:dyDescent="0.25">
      <c r="A9">
        <v>8</v>
      </c>
      <c r="B9" t="s">
        <v>29</v>
      </c>
      <c r="C9" t="s">
        <v>30</v>
      </c>
      <c r="D9" t="s">
        <v>41</v>
      </c>
      <c r="E9" t="s">
        <v>43</v>
      </c>
      <c r="F9" t="s">
        <v>2</v>
      </c>
      <c r="H9">
        <v>8</v>
      </c>
      <c r="I9" t="s">
        <v>29</v>
      </c>
      <c r="J9" s="1">
        <v>41730</v>
      </c>
      <c r="K9">
        <v>0</v>
      </c>
      <c r="M9" t="s">
        <v>6</v>
      </c>
      <c r="O9" s="14">
        <v>0.95</v>
      </c>
    </row>
    <row r="10" spans="1:15" x14ac:dyDescent="0.25">
      <c r="A10">
        <v>9</v>
      </c>
      <c r="B10" t="s">
        <v>25</v>
      </c>
      <c r="C10" t="s">
        <v>30</v>
      </c>
      <c r="D10" t="s">
        <v>41</v>
      </c>
      <c r="E10" t="s">
        <v>6</v>
      </c>
      <c r="F10" t="s">
        <v>10</v>
      </c>
      <c r="H10">
        <v>9</v>
      </c>
      <c r="I10" t="s">
        <v>25</v>
      </c>
      <c r="J10" s="1">
        <v>41871</v>
      </c>
      <c r="K10">
        <v>0</v>
      </c>
      <c r="M10" t="s">
        <v>6</v>
      </c>
      <c r="O10" s="14">
        <v>0.95</v>
      </c>
    </row>
    <row r="11" spans="1:15" x14ac:dyDescent="0.25">
      <c r="A11">
        <v>10</v>
      </c>
      <c r="B11" t="s">
        <v>25</v>
      </c>
      <c r="C11" t="s">
        <v>30</v>
      </c>
      <c r="D11" t="s">
        <v>42</v>
      </c>
      <c r="E11" t="s">
        <v>6</v>
      </c>
      <c r="F11" t="s">
        <v>10</v>
      </c>
      <c r="H11">
        <v>10</v>
      </c>
      <c r="I11" t="s">
        <v>25</v>
      </c>
      <c r="J11" s="1">
        <v>41871</v>
      </c>
      <c r="K11">
        <v>0</v>
      </c>
      <c r="M11" t="s">
        <v>8</v>
      </c>
      <c r="O11" s="14">
        <v>1.4</v>
      </c>
    </row>
    <row r="12" spans="1:15" x14ac:dyDescent="0.25">
      <c r="A12">
        <v>11</v>
      </c>
      <c r="B12" t="s">
        <v>25</v>
      </c>
      <c r="C12" t="s">
        <v>30</v>
      </c>
      <c r="D12" t="s">
        <v>41</v>
      </c>
      <c r="E12" t="s">
        <v>41</v>
      </c>
      <c r="F12" t="s">
        <v>10</v>
      </c>
      <c r="H12">
        <v>11</v>
      </c>
      <c r="I12" t="s">
        <v>25</v>
      </c>
      <c r="J12" s="1">
        <v>41871</v>
      </c>
      <c r="K12">
        <v>0</v>
      </c>
      <c r="M12" t="s">
        <v>6</v>
      </c>
      <c r="O12" s="14">
        <v>0.95</v>
      </c>
    </row>
    <row r="13" spans="1:15" x14ac:dyDescent="0.25">
      <c r="A13">
        <v>12</v>
      </c>
      <c r="B13" t="s">
        <v>25</v>
      </c>
      <c r="C13" t="s">
        <v>30</v>
      </c>
      <c r="D13" t="s">
        <v>41</v>
      </c>
      <c r="E13" t="s">
        <v>43</v>
      </c>
      <c r="F13" t="s">
        <v>10</v>
      </c>
      <c r="H13">
        <v>12</v>
      </c>
      <c r="I13" t="s">
        <v>25</v>
      </c>
      <c r="J13" s="1">
        <v>41871</v>
      </c>
      <c r="K13">
        <v>0</v>
      </c>
      <c r="M13" t="s">
        <v>6</v>
      </c>
      <c r="O13" s="14">
        <v>0.95</v>
      </c>
    </row>
    <row r="14" spans="1:15" x14ac:dyDescent="0.25">
      <c r="A14">
        <v>13</v>
      </c>
      <c r="B14" t="s">
        <v>25</v>
      </c>
      <c r="C14" t="s">
        <v>30</v>
      </c>
      <c r="D14" t="s">
        <v>42</v>
      </c>
      <c r="E14" t="s">
        <v>43</v>
      </c>
      <c r="F14" t="s">
        <v>10</v>
      </c>
      <c r="H14">
        <v>13</v>
      </c>
      <c r="I14" t="s">
        <v>25</v>
      </c>
      <c r="J14" s="1">
        <v>41871</v>
      </c>
      <c r="K14">
        <v>0</v>
      </c>
      <c r="M14" t="s">
        <v>8</v>
      </c>
      <c r="O14" s="14">
        <v>1.4</v>
      </c>
    </row>
    <row r="15" spans="1:15" x14ac:dyDescent="0.25">
      <c r="A15">
        <v>14</v>
      </c>
      <c r="B15" t="s">
        <v>29</v>
      </c>
      <c r="C15" t="s">
        <v>30</v>
      </c>
      <c r="D15" t="s">
        <v>41</v>
      </c>
      <c r="E15" t="s">
        <v>6</v>
      </c>
      <c r="F15" t="s">
        <v>10</v>
      </c>
      <c r="H15">
        <v>14</v>
      </c>
      <c r="I15" t="s">
        <v>29</v>
      </c>
      <c r="J15" s="1">
        <v>35156</v>
      </c>
      <c r="K15">
        <v>0</v>
      </c>
      <c r="M15" t="s">
        <v>6</v>
      </c>
      <c r="O15" s="14">
        <v>0.95</v>
      </c>
    </row>
    <row r="16" spans="1:15" x14ac:dyDescent="0.25">
      <c r="A16">
        <v>15</v>
      </c>
      <c r="B16" t="s">
        <v>29</v>
      </c>
      <c r="C16" t="s">
        <v>30</v>
      </c>
      <c r="D16" t="s">
        <v>41</v>
      </c>
      <c r="E16" t="s">
        <v>41</v>
      </c>
      <c r="F16" t="s">
        <v>10</v>
      </c>
      <c r="H16">
        <v>15</v>
      </c>
      <c r="I16" t="s">
        <v>29</v>
      </c>
      <c r="J16" s="1">
        <v>41730</v>
      </c>
      <c r="K16">
        <v>0</v>
      </c>
      <c r="M16" t="s">
        <v>6</v>
      </c>
      <c r="O16" s="14">
        <v>0.95</v>
      </c>
    </row>
    <row r="17" spans="1:15" x14ac:dyDescent="0.25">
      <c r="A17">
        <v>16</v>
      </c>
      <c r="B17" t="s">
        <v>29</v>
      </c>
      <c r="C17" t="s">
        <v>30</v>
      </c>
      <c r="D17" t="s">
        <v>41</v>
      </c>
      <c r="E17" t="s">
        <v>43</v>
      </c>
      <c r="F17" t="s">
        <v>10</v>
      </c>
      <c r="H17">
        <v>16</v>
      </c>
      <c r="I17" t="s">
        <v>29</v>
      </c>
      <c r="J17" s="1">
        <v>41730</v>
      </c>
      <c r="K17">
        <v>0</v>
      </c>
      <c r="M17" t="s">
        <v>6</v>
      </c>
      <c r="O17" s="14">
        <v>0.95</v>
      </c>
    </row>
    <row r="18" spans="1:15" x14ac:dyDescent="0.25">
      <c r="A18">
        <v>17</v>
      </c>
      <c r="B18" t="s">
        <v>25</v>
      </c>
      <c r="C18" t="s">
        <v>68</v>
      </c>
      <c r="D18" t="s">
        <v>41</v>
      </c>
      <c r="E18" t="s">
        <v>6</v>
      </c>
      <c r="G18" t="s">
        <v>10</v>
      </c>
      <c r="H18">
        <v>17</v>
      </c>
      <c r="I18" t="s">
        <v>25</v>
      </c>
      <c r="J18" s="1">
        <v>35156</v>
      </c>
      <c r="K18">
        <v>1</v>
      </c>
      <c r="M18" t="s">
        <v>2</v>
      </c>
      <c r="O18" s="14">
        <v>1.4</v>
      </c>
    </row>
    <row r="19" spans="1:15" x14ac:dyDescent="0.25">
      <c r="A19">
        <v>18</v>
      </c>
      <c r="B19" t="s">
        <v>25</v>
      </c>
      <c r="C19" t="s">
        <v>68</v>
      </c>
      <c r="D19" t="s">
        <v>41</v>
      </c>
      <c r="E19" t="s">
        <v>6</v>
      </c>
      <c r="G19" t="s">
        <v>2</v>
      </c>
      <c r="H19">
        <v>18</v>
      </c>
      <c r="I19" t="s">
        <v>25</v>
      </c>
      <c r="J19" s="1">
        <v>35156</v>
      </c>
      <c r="K19">
        <v>1</v>
      </c>
      <c r="M19" t="s">
        <v>2</v>
      </c>
      <c r="O19" s="14">
        <v>1</v>
      </c>
    </row>
    <row r="20" spans="1:15" x14ac:dyDescent="0.25">
      <c r="A20">
        <v>19</v>
      </c>
      <c r="B20" t="s">
        <v>25</v>
      </c>
      <c r="C20" t="s">
        <v>68</v>
      </c>
      <c r="D20" t="s">
        <v>42</v>
      </c>
      <c r="E20" t="s">
        <v>6</v>
      </c>
      <c r="G20" t="s">
        <v>10</v>
      </c>
      <c r="H20">
        <v>19</v>
      </c>
      <c r="I20" t="s">
        <v>25</v>
      </c>
      <c r="J20" s="1">
        <v>35156</v>
      </c>
      <c r="K20">
        <v>1</v>
      </c>
      <c r="M20" t="s">
        <v>4</v>
      </c>
      <c r="O20" s="14">
        <v>1.4</v>
      </c>
    </row>
    <row r="21" spans="1:15" x14ac:dyDescent="0.25">
      <c r="A21">
        <v>20</v>
      </c>
      <c r="B21" t="s">
        <v>25</v>
      </c>
      <c r="C21" t="s">
        <v>68</v>
      </c>
      <c r="D21" t="s">
        <v>41</v>
      </c>
      <c r="E21" t="s">
        <v>43</v>
      </c>
      <c r="G21" t="s">
        <v>10</v>
      </c>
      <c r="H21">
        <v>20</v>
      </c>
      <c r="I21" t="s">
        <v>25</v>
      </c>
      <c r="J21" s="1">
        <v>41871</v>
      </c>
      <c r="K21">
        <v>1.2</v>
      </c>
      <c r="M21" t="s">
        <v>2</v>
      </c>
      <c r="O21" s="14">
        <v>1.4</v>
      </c>
    </row>
    <row r="22" spans="1:15" x14ac:dyDescent="0.25">
      <c r="A22">
        <v>21</v>
      </c>
      <c r="B22" t="s">
        <v>25</v>
      </c>
      <c r="C22" t="s">
        <v>68</v>
      </c>
      <c r="D22" t="s">
        <v>41</v>
      </c>
      <c r="E22" t="s">
        <v>43</v>
      </c>
      <c r="G22" t="s">
        <v>2</v>
      </c>
      <c r="H22">
        <v>21</v>
      </c>
      <c r="I22" t="s">
        <v>25</v>
      </c>
      <c r="J22" s="1">
        <v>41871</v>
      </c>
      <c r="K22">
        <v>1.2</v>
      </c>
      <c r="M22" t="s">
        <v>2</v>
      </c>
      <c r="O22" s="14">
        <v>1.4</v>
      </c>
    </row>
    <row r="23" spans="1:15" x14ac:dyDescent="0.25">
      <c r="A23">
        <v>22</v>
      </c>
      <c r="B23" t="s">
        <v>25</v>
      </c>
      <c r="C23" t="s">
        <v>68</v>
      </c>
      <c r="D23" t="s">
        <v>42</v>
      </c>
      <c r="E23" t="s">
        <v>43</v>
      </c>
      <c r="G23" t="s">
        <v>10</v>
      </c>
      <c r="H23">
        <v>22</v>
      </c>
      <c r="I23" t="s">
        <v>25</v>
      </c>
      <c r="J23" s="1">
        <v>41871</v>
      </c>
      <c r="K23">
        <v>1.2</v>
      </c>
      <c r="M23" t="s">
        <v>4</v>
      </c>
      <c r="O23" s="14">
        <v>1.4</v>
      </c>
    </row>
    <row r="24" spans="1:15" x14ac:dyDescent="0.25">
      <c r="A24">
        <v>23</v>
      </c>
      <c r="B24" t="s">
        <v>25</v>
      </c>
      <c r="C24" t="s">
        <v>30</v>
      </c>
      <c r="D24" t="s">
        <v>41</v>
      </c>
      <c r="E24" t="s">
        <v>6</v>
      </c>
      <c r="F24" t="s">
        <v>2</v>
      </c>
      <c r="H24">
        <v>23</v>
      </c>
      <c r="I24" t="s">
        <v>25</v>
      </c>
      <c r="J24" s="1">
        <v>41871</v>
      </c>
      <c r="K24">
        <v>0</v>
      </c>
      <c r="M24" t="s">
        <v>10</v>
      </c>
      <c r="O24" s="14">
        <v>0.8</v>
      </c>
    </row>
    <row r="25" spans="1:15" x14ac:dyDescent="0.25">
      <c r="A25">
        <v>25</v>
      </c>
      <c r="B25" t="s">
        <v>25</v>
      </c>
      <c r="C25" t="s">
        <v>30</v>
      </c>
      <c r="D25" t="s">
        <v>41</v>
      </c>
      <c r="E25" t="s">
        <v>41</v>
      </c>
      <c r="F25" t="s">
        <v>2</v>
      </c>
      <c r="H25">
        <v>25</v>
      </c>
      <c r="I25" t="s">
        <v>25</v>
      </c>
      <c r="J25" s="1">
        <v>41871</v>
      </c>
      <c r="K25">
        <v>0</v>
      </c>
      <c r="M25" t="s">
        <v>10</v>
      </c>
      <c r="O25" s="14">
        <v>1.2</v>
      </c>
    </row>
    <row r="26" spans="1:15" x14ac:dyDescent="0.25">
      <c r="A26">
        <v>26</v>
      </c>
      <c r="B26" t="s">
        <v>25</v>
      </c>
      <c r="C26" t="s">
        <v>30</v>
      </c>
      <c r="D26" t="s">
        <v>41</v>
      </c>
      <c r="E26" t="s">
        <v>43</v>
      </c>
      <c r="F26" t="s">
        <v>2</v>
      </c>
      <c r="H26">
        <v>26</v>
      </c>
      <c r="I26" t="s">
        <v>25</v>
      </c>
      <c r="J26" s="1">
        <v>41871</v>
      </c>
      <c r="K26">
        <v>0</v>
      </c>
      <c r="M26" t="s">
        <v>10</v>
      </c>
      <c r="O26" s="14">
        <v>1.2</v>
      </c>
    </row>
    <row r="27" spans="1:15" x14ac:dyDescent="0.25">
      <c r="A27">
        <v>28</v>
      </c>
      <c r="B27" t="s">
        <v>25</v>
      </c>
      <c r="C27" t="s">
        <v>30</v>
      </c>
      <c r="D27" t="s">
        <v>41</v>
      </c>
      <c r="E27" t="s">
        <v>6</v>
      </c>
      <c r="F27" t="s">
        <v>10</v>
      </c>
      <c r="H27">
        <v>28</v>
      </c>
      <c r="I27" t="s">
        <v>25</v>
      </c>
      <c r="J27" s="1">
        <v>41871</v>
      </c>
      <c r="K27">
        <v>0</v>
      </c>
      <c r="M27" t="s">
        <v>10</v>
      </c>
      <c r="O27" s="14">
        <v>1.2</v>
      </c>
    </row>
    <row r="28" spans="1:15" x14ac:dyDescent="0.25">
      <c r="A28">
        <v>30</v>
      </c>
      <c r="B28" t="s">
        <v>25</v>
      </c>
      <c r="C28" t="s">
        <v>30</v>
      </c>
      <c r="D28" t="s">
        <v>41</v>
      </c>
      <c r="E28" t="s">
        <v>41</v>
      </c>
      <c r="F28" t="s">
        <v>10</v>
      </c>
      <c r="H28">
        <v>30</v>
      </c>
      <c r="I28" t="s">
        <v>25</v>
      </c>
      <c r="J28" s="1">
        <v>41871</v>
      </c>
      <c r="K28">
        <v>0</v>
      </c>
      <c r="M28" t="s">
        <v>10</v>
      </c>
      <c r="O28" s="14">
        <v>1.2</v>
      </c>
    </row>
    <row r="29" spans="1:15" x14ac:dyDescent="0.25">
      <c r="A29">
        <v>31</v>
      </c>
      <c r="B29" t="s">
        <v>25</v>
      </c>
      <c r="C29" t="s">
        <v>30</v>
      </c>
      <c r="D29" t="s">
        <v>41</v>
      </c>
      <c r="E29" t="s">
        <v>43</v>
      </c>
      <c r="F29" t="s">
        <v>10</v>
      </c>
      <c r="H29">
        <v>31</v>
      </c>
      <c r="I29" t="s">
        <v>25</v>
      </c>
      <c r="J29" s="1">
        <v>41871</v>
      </c>
      <c r="K29">
        <v>0</v>
      </c>
      <c r="M29" t="s">
        <v>10</v>
      </c>
      <c r="O29" s="14">
        <v>1.2</v>
      </c>
    </row>
    <row r="30" spans="1:15" x14ac:dyDescent="0.25">
      <c r="A30">
        <v>32</v>
      </c>
      <c r="B30" t="s">
        <v>29</v>
      </c>
      <c r="C30" t="s">
        <v>68</v>
      </c>
      <c r="D30" t="s">
        <v>41</v>
      </c>
      <c r="E30" t="s">
        <v>6</v>
      </c>
      <c r="G30" t="s">
        <v>10</v>
      </c>
      <c r="H30">
        <v>32</v>
      </c>
      <c r="I30" t="s">
        <v>29</v>
      </c>
      <c r="J30" s="1">
        <v>41730</v>
      </c>
      <c r="K30">
        <v>0</v>
      </c>
      <c r="M30" t="s">
        <v>2</v>
      </c>
      <c r="O30" s="14">
        <v>1.4</v>
      </c>
    </row>
    <row r="31" spans="1:15" x14ac:dyDescent="0.25">
      <c r="A31">
        <v>33</v>
      </c>
      <c r="B31" t="s">
        <v>29</v>
      </c>
      <c r="C31" t="s">
        <v>68</v>
      </c>
      <c r="D31" t="s">
        <v>41</v>
      </c>
      <c r="E31" t="s">
        <v>6</v>
      </c>
      <c r="G31" t="s">
        <v>2</v>
      </c>
      <c r="H31">
        <v>33</v>
      </c>
      <c r="I31" t="s">
        <v>29</v>
      </c>
      <c r="J31" s="1">
        <v>41730</v>
      </c>
      <c r="K31">
        <v>0</v>
      </c>
      <c r="M31" t="s">
        <v>2</v>
      </c>
      <c r="O31" s="14">
        <v>1</v>
      </c>
    </row>
    <row r="32" spans="1:15" x14ac:dyDescent="0.25">
      <c r="A32">
        <v>34</v>
      </c>
      <c r="B32" t="s">
        <v>29</v>
      </c>
      <c r="C32" t="s">
        <v>68</v>
      </c>
      <c r="D32" t="s">
        <v>41</v>
      </c>
      <c r="E32" t="s">
        <v>43</v>
      </c>
      <c r="G32" t="s">
        <v>10</v>
      </c>
      <c r="H32">
        <v>34</v>
      </c>
      <c r="I32" t="s">
        <v>29</v>
      </c>
      <c r="J32" s="1">
        <v>41730</v>
      </c>
      <c r="K32">
        <v>0</v>
      </c>
      <c r="M32" t="s">
        <v>2</v>
      </c>
      <c r="O32" s="14">
        <v>1.4</v>
      </c>
    </row>
    <row r="33" spans="1:15" x14ac:dyDescent="0.25">
      <c r="A33">
        <v>35</v>
      </c>
      <c r="B33" t="s">
        <v>29</v>
      </c>
      <c r="C33" t="s">
        <v>68</v>
      </c>
      <c r="D33" t="s">
        <v>41</v>
      </c>
      <c r="E33" t="s">
        <v>43</v>
      </c>
      <c r="G33" t="s">
        <v>2</v>
      </c>
      <c r="H33">
        <v>35</v>
      </c>
      <c r="I33" t="s">
        <v>29</v>
      </c>
      <c r="J33" s="1">
        <v>41730</v>
      </c>
      <c r="K33">
        <v>0</v>
      </c>
      <c r="M33" t="s">
        <v>2</v>
      </c>
      <c r="O33" s="14">
        <v>1.4</v>
      </c>
    </row>
    <row r="34" spans="1:15" x14ac:dyDescent="0.25">
      <c r="A34">
        <v>36</v>
      </c>
      <c r="B34" t="s">
        <v>29</v>
      </c>
      <c r="C34" t="s">
        <v>30</v>
      </c>
      <c r="D34" t="s">
        <v>41</v>
      </c>
      <c r="E34" t="s">
        <v>6</v>
      </c>
      <c r="F34" t="s">
        <v>2</v>
      </c>
      <c r="H34">
        <v>36</v>
      </c>
      <c r="I34" t="s">
        <v>29</v>
      </c>
      <c r="J34" s="1">
        <v>36462</v>
      </c>
      <c r="K34">
        <v>0</v>
      </c>
      <c r="M34" t="s">
        <v>10</v>
      </c>
      <c r="O34" s="14">
        <v>0.8</v>
      </c>
    </row>
    <row r="35" spans="1:15" x14ac:dyDescent="0.25">
      <c r="A35">
        <v>37</v>
      </c>
      <c r="B35" t="s">
        <v>29</v>
      </c>
      <c r="C35" t="s">
        <v>30</v>
      </c>
      <c r="D35" t="s">
        <v>41</v>
      </c>
      <c r="E35" t="s">
        <v>41</v>
      </c>
      <c r="F35" t="s">
        <v>2</v>
      </c>
      <c r="H35">
        <v>37</v>
      </c>
      <c r="I35" t="s">
        <v>29</v>
      </c>
      <c r="J35" s="1">
        <v>36462</v>
      </c>
      <c r="K35">
        <v>0</v>
      </c>
      <c r="M35" t="s">
        <v>10</v>
      </c>
      <c r="O35" s="14">
        <v>1.2</v>
      </c>
    </row>
    <row r="36" spans="1:15" x14ac:dyDescent="0.25">
      <c r="A36">
        <v>38</v>
      </c>
      <c r="B36" t="s">
        <v>29</v>
      </c>
      <c r="C36" t="s">
        <v>30</v>
      </c>
      <c r="D36" t="s">
        <v>41</v>
      </c>
      <c r="E36" t="s">
        <v>43</v>
      </c>
      <c r="F36" t="s">
        <v>2</v>
      </c>
      <c r="H36">
        <v>38</v>
      </c>
      <c r="I36" t="s">
        <v>29</v>
      </c>
      <c r="J36" s="1">
        <v>36462</v>
      </c>
      <c r="K36">
        <v>0</v>
      </c>
      <c r="M36" t="s">
        <v>10</v>
      </c>
      <c r="O36" s="14">
        <v>1.2</v>
      </c>
    </row>
    <row r="37" spans="1:15" x14ac:dyDescent="0.25">
      <c r="A37">
        <v>39</v>
      </c>
      <c r="B37" t="s">
        <v>29</v>
      </c>
      <c r="C37" t="s">
        <v>30</v>
      </c>
      <c r="D37" t="s">
        <v>41</v>
      </c>
      <c r="E37" t="s">
        <v>6</v>
      </c>
      <c r="F37" t="s">
        <v>10</v>
      </c>
      <c r="H37">
        <v>39</v>
      </c>
      <c r="I37" t="s">
        <v>29</v>
      </c>
      <c r="J37" s="1">
        <v>36462</v>
      </c>
      <c r="K37">
        <v>0</v>
      </c>
      <c r="M37" t="s">
        <v>10</v>
      </c>
      <c r="O37" s="14">
        <v>1.2</v>
      </c>
    </row>
    <row r="38" spans="1:15" x14ac:dyDescent="0.25">
      <c r="A38">
        <v>40</v>
      </c>
      <c r="B38" t="s">
        <v>29</v>
      </c>
      <c r="C38" t="s">
        <v>30</v>
      </c>
      <c r="D38" t="s">
        <v>41</v>
      </c>
      <c r="E38" t="s">
        <v>41</v>
      </c>
      <c r="F38" t="s">
        <v>10</v>
      </c>
      <c r="H38">
        <v>40</v>
      </c>
      <c r="I38" t="s">
        <v>29</v>
      </c>
      <c r="J38" s="1">
        <v>36462</v>
      </c>
      <c r="K38">
        <v>0</v>
      </c>
      <c r="M38" t="s">
        <v>10</v>
      </c>
      <c r="O38" s="14">
        <v>1.2</v>
      </c>
    </row>
    <row r="39" spans="1:15" x14ac:dyDescent="0.25">
      <c r="A39">
        <v>41</v>
      </c>
      <c r="B39" t="s">
        <v>29</v>
      </c>
      <c r="C39" t="s">
        <v>30</v>
      </c>
      <c r="D39" t="s">
        <v>41</v>
      </c>
      <c r="E39" t="s">
        <v>43</v>
      </c>
      <c r="F39" t="s">
        <v>10</v>
      </c>
      <c r="H39">
        <v>41</v>
      </c>
      <c r="I39" t="s">
        <v>29</v>
      </c>
      <c r="J39" s="1">
        <v>36462</v>
      </c>
      <c r="K39">
        <v>0</v>
      </c>
      <c r="M39" t="s">
        <v>10</v>
      </c>
      <c r="O39" s="14">
        <v>1.2</v>
      </c>
    </row>
    <row r="40" spans="1:15" x14ac:dyDescent="0.25">
      <c r="A40">
        <v>42</v>
      </c>
      <c r="B40" t="s">
        <v>25</v>
      </c>
      <c r="C40" t="s">
        <v>30</v>
      </c>
      <c r="D40" t="s">
        <v>41</v>
      </c>
      <c r="E40" t="s">
        <v>6</v>
      </c>
      <c r="F40" t="s">
        <v>2</v>
      </c>
      <c r="H40">
        <v>42</v>
      </c>
      <c r="I40" t="s">
        <v>25</v>
      </c>
      <c r="J40" s="1">
        <v>42826</v>
      </c>
      <c r="K40">
        <v>1</v>
      </c>
      <c r="M40" t="s">
        <v>69</v>
      </c>
      <c r="O40" s="14">
        <v>1.4</v>
      </c>
    </row>
    <row r="41" spans="1:15" x14ac:dyDescent="0.25">
      <c r="A41">
        <v>43</v>
      </c>
      <c r="B41" t="s">
        <v>25</v>
      </c>
      <c r="C41" t="s">
        <v>30</v>
      </c>
      <c r="D41" t="s">
        <v>41</v>
      </c>
      <c r="E41" t="s">
        <v>41</v>
      </c>
      <c r="F41" t="s">
        <v>2</v>
      </c>
      <c r="H41">
        <v>43</v>
      </c>
      <c r="I41" t="s">
        <v>25</v>
      </c>
      <c r="J41" s="1">
        <v>42826</v>
      </c>
      <c r="K41">
        <v>1.2</v>
      </c>
      <c r="M41" t="s">
        <v>69</v>
      </c>
      <c r="O41" s="14">
        <v>1.4</v>
      </c>
    </row>
    <row r="42" spans="1:15" x14ac:dyDescent="0.25">
      <c r="A42">
        <v>44</v>
      </c>
      <c r="B42" t="s">
        <v>25</v>
      </c>
      <c r="C42" t="s">
        <v>30</v>
      </c>
      <c r="D42" t="s">
        <v>41</v>
      </c>
      <c r="E42" t="s">
        <v>43</v>
      </c>
      <c r="F42" t="s">
        <v>2</v>
      </c>
      <c r="H42">
        <v>44</v>
      </c>
      <c r="I42" t="s">
        <v>25</v>
      </c>
      <c r="J42" s="1">
        <v>42826</v>
      </c>
      <c r="K42">
        <v>1.2</v>
      </c>
      <c r="M42" t="s">
        <v>69</v>
      </c>
      <c r="O42" s="14">
        <v>1.4</v>
      </c>
    </row>
    <row r="43" spans="1:15" x14ac:dyDescent="0.25">
      <c r="A43">
        <v>45</v>
      </c>
      <c r="B43" t="s">
        <v>25</v>
      </c>
      <c r="C43" t="s">
        <v>30</v>
      </c>
      <c r="D43" t="s">
        <v>41</v>
      </c>
      <c r="E43" t="s">
        <v>6</v>
      </c>
      <c r="F43" t="s">
        <v>10</v>
      </c>
      <c r="H43">
        <v>45</v>
      </c>
      <c r="I43" t="s">
        <v>25</v>
      </c>
      <c r="J43" s="1">
        <v>42826</v>
      </c>
      <c r="K43">
        <v>1</v>
      </c>
      <c r="M43" t="s">
        <v>69</v>
      </c>
      <c r="O43" s="14">
        <v>1.4</v>
      </c>
    </row>
    <row r="44" spans="1:15" x14ac:dyDescent="0.25">
      <c r="A44">
        <v>46</v>
      </c>
      <c r="B44" t="s">
        <v>25</v>
      </c>
      <c r="C44" t="s">
        <v>30</v>
      </c>
      <c r="D44" t="s">
        <v>41</v>
      </c>
      <c r="E44" t="s">
        <v>41</v>
      </c>
      <c r="F44" t="s">
        <v>10</v>
      </c>
      <c r="H44">
        <v>46</v>
      </c>
      <c r="I44" t="s">
        <v>25</v>
      </c>
      <c r="J44" s="1">
        <v>42826</v>
      </c>
      <c r="K44">
        <v>1.2</v>
      </c>
      <c r="M44" t="s">
        <v>69</v>
      </c>
      <c r="O44" s="14">
        <v>1.4</v>
      </c>
    </row>
    <row r="45" spans="1:15" x14ac:dyDescent="0.25">
      <c r="A45">
        <v>47</v>
      </c>
      <c r="B45" t="s">
        <v>25</v>
      </c>
      <c r="C45" t="s">
        <v>30</v>
      </c>
      <c r="D45" t="s">
        <v>41</v>
      </c>
      <c r="E45" t="s">
        <v>43</v>
      </c>
      <c r="F45" t="s">
        <v>10</v>
      </c>
      <c r="H45">
        <v>47</v>
      </c>
      <c r="I45" t="s">
        <v>25</v>
      </c>
      <c r="J45" s="1">
        <v>42826</v>
      </c>
      <c r="K45">
        <v>1.2</v>
      </c>
      <c r="M45" t="s">
        <v>69</v>
      </c>
      <c r="O45" s="14">
        <v>1.4</v>
      </c>
    </row>
    <row r="46" spans="1:15" x14ac:dyDescent="0.25">
      <c r="A46">
        <v>48</v>
      </c>
      <c r="B46" t="s">
        <v>29</v>
      </c>
      <c r="C46" t="s">
        <v>30</v>
      </c>
      <c r="D46" t="s">
        <v>41</v>
      </c>
      <c r="E46" t="s">
        <v>6</v>
      </c>
      <c r="F46" t="s">
        <v>2</v>
      </c>
      <c r="H46">
        <v>48</v>
      </c>
      <c r="I46" t="s">
        <v>29</v>
      </c>
      <c r="J46" s="1">
        <v>42313</v>
      </c>
      <c r="K46">
        <v>0</v>
      </c>
      <c r="M46" t="s">
        <v>69</v>
      </c>
      <c r="O46" s="14">
        <v>1.4</v>
      </c>
    </row>
    <row r="47" spans="1:15" x14ac:dyDescent="0.25">
      <c r="A47">
        <v>49</v>
      </c>
      <c r="B47" t="s">
        <v>29</v>
      </c>
      <c r="C47" t="s">
        <v>30</v>
      </c>
      <c r="D47" t="s">
        <v>41</v>
      </c>
      <c r="E47" t="s">
        <v>41</v>
      </c>
      <c r="F47" t="s">
        <v>2</v>
      </c>
      <c r="H47">
        <v>49</v>
      </c>
      <c r="I47" t="s">
        <v>29</v>
      </c>
      <c r="J47" s="1">
        <v>42313</v>
      </c>
      <c r="K47">
        <v>0</v>
      </c>
      <c r="M47" t="s">
        <v>69</v>
      </c>
      <c r="O47" s="14">
        <v>1.4</v>
      </c>
    </row>
    <row r="48" spans="1:15" x14ac:dyDescent="0.25">
      <c r="A48">
        <v>50</v>
      </c>
      <c r="B48" t="s">
        <v>29</v>
      </c>
      <c r="C48" t="s">
        <v>30</v>
      </c>
      <c r="D48" t="s">
        <v>41</v>
      </c>
      <c r="E48" t="s">
        <v>43</v>
      </c>
      <c r="F48" t="s">
        <v>2</v>
      </c>
      <c r="H48">
        <v>50</v>
      </c>
      <c r="I48" t="s">
        <v>29</v>
      </c>
      <c r="J48" s="1">
        <v>42313</v>
      </c>
      <c r="K48">
        <v>0</v>
      </c>
      <c r="M48" t="s">
        <v>69</v>
      </c>
      <c r="O48" s="14">
        <v>1.4</v>
      </c>
    </row>
    <row r="49" spans="1:16" x14ac:dyDescent="0.25">
      <c r="A49">
        <v>51</v>
      </c>
      <c r="B49" t="s">
        <v>29</v>
      </c>
      <c r="C49" t="s">
        <v>30</v>
      </c>
      <c r="D49" t="s">
        <v>41</v>
      </c>
      <c r="E49" t="s">
        <v>6</v>
      </c>
      <c r="F49" t="s">
        <v>10</v>
      </c>
      <c r="H49">
        <v>51</v>
      </c>
      <c r="I49" t="s">
        <v>29</v>
      </c>
      <c r="J49" s="1">
        <v>42313</v>
      </c>
      <c r="K49">
        <v>0</v>
      </c>
      <c r="M49" t="s">
        <v>69</v>
      </c>
      <c r="O49" s="14">
        <v>1.4</v>
      </c>
    </row>
    <row r="50" spans="1:16" x14ac:dyDescent="0.25">
      <c r="A50">
        <v>52</v>
      </c>
      <c r="B50" t="s">
        <v>29</v>
      </c>
      <c r="C50" t="s">
        <v>30</v>
      </c>
      <c r="D50" t="s">
        <v>41</v>
      </c>
      <c r="E50" t="s">
        <v>41</v>
      </c>
      <c r="F50" t="s">
        <v>10</v>
      </c>
      <c r="H50">
        <v>52</v>
      </c>
      <c r="I50" t="s">
        <v>29</v>
      </c>
      <c r="J50" s="1">
        <v>42313</v>
      </c>
      <c r="K50">
        <v>0</v>
      </c>
      <c r="M50" t="s">
        <v>69</v>
      </c>
      <c r="O50" s="14">
        <v>1.4</v>
      </c>
    </row>
    <row r="51" spans="1:16" x14ac:dyDescent="0.25">
      <c r="A51">
        <v>53</v>
      </c>
      <c r="B51" t="s">
        <v>29</v>
      </c>
      <c r="C51" t="s">
        <v>30</v>
      </c>
      <c r="D51" t="s">
        <v>41</v>
      </c>
      <c r="E51" t="s">
        <v>43</v>
      </c>
      <c r="F51" t="s">
        <v>10</v>
      </c>
      <c r="H51">
        <v>53</v>
      </c>
      <c r="I51" t="s">
        <v>29</v>
      </c>
      <c r="J51" s="1">
        <v>42313</v>
      </c>
      <c r="K51">
        <v>0</v>
      </c>
      <c r="M51" t="s">
        <v>69</v>
      </c>
      <c r="O51" s="14">
        <v>1.4</v>
      </c>
    </row>
    <row r="52" spans="1:16" x14ac:dyDescent="0.25">
      <c r="A52">
        <v>54</v>
      </c>
      <c r="B52" t="s">
        <v>25</v>
      </c>
      <c r="C52" t="s">
        <v>30</v>
      </c>
      <c r="D52" t="s">
        <v>41</v>
      </c>
      <c r="E52" t="s">
        <v>6</v>
      </c>
      <c r="F52" t="s">
        <v>2</v>
      </c>
      <c r="H52">
        <v>54</v>
      </c>
      <c r="I52" t="s">
        <v>25</v>
      </c>
      <c r="J52" s="1">
        <v>42826</v>
      </c>
      <c r="K52">
        <v>1</v>
      </c>
      <c r="M52" t="s">
        <v>70</v>
      </c>
      <c r="O52" s="14">
        <v>1.4</v>
      </c>
    </row>
    <row r="53" spans="1:16" x14ac:dyDescent="0.25">
      <c r="A53">
        <v>55</v>
      </c>
      <c r="B53" t="s">
        <v>25</v>
      </c>
      <c r="C53" t="s">
        <v>30</v>
      </c>
      <c r="D53" t="s">
        <v>41</v>
      </c>
      <c r="E53" t="s">
        <v>41</v>
      </c>
      <c r="F53" t="s">
        <v>2</v>
      </c>
      <c r="H53">
        <v>55</v>
      </c>
      <c r="I53" t="s">
        <v>25</v>
      </c>
      <c r="J53" s="1">
        <v>42826</v>
      </c>
      <c r="K53">
        <v>1.2</v>
      </c>
      <c r="M53" t="s">
        <v>70</v>
      </c>
      <c r="O53" s="14">
        <v>1.4</v>
      </c>
    </row>
    <row r="54" spans="1:16" x14ac:dyDescent="0.25">
      <c r="A54">
        <v>56</v>
      </c>
      <c r="B54" t="s">
        <v>25</v>
      </c>
      <c r="C54" t="s">
        <v>30</v>
      </c>
      <c r="D54" t="s">
        <v>41</v>
      </c>
      <c r="E54" t="s">
        <v>43</v>
      </c>
      <c r="F54" t="s">
        <v>2</v>
      </c>
      <c r="H54">
        <v>56</v>
      </c>
      <c r="I54" t="s">
        <v>25</v>
      </c>
      <c r="J54" s="1">
        <v>42826</v>
      </c>
      <c r="K54">
        <v>1.2</v>
      </c>
      <c r="M54" t="s">
        <v>70</v>
      </c>
      <c r="O54" s="14">
        <v>1.4</v>
      </c>
    </row>
    <row r="55" spans="1:16" x14ac:dyDescent="0.25">
      <c r="A55">
        <v>57</v>
      </c>
      <c r="B55" t="s">
        <v>25</v>
      </c>
      <c r="C55" t="s">
        <v>30</v>
      </c>
      <c r="D55" t="s">
        <v>41</v>
      </c>
      <c r="E55" t="s">
        <v>6</v>
      </c>
      <c r="F55" t="s">
        <v>10</v>
      </c>
      <c r="H55">
        <v>57</v>
      </c>
      <c r="I55" t="s">
        <v>25</v>
      </c>
      <c r="J55" s="1">
        <v>42826</v>
      </c>
      <c r="K55">
        <v>1</v>
      </c>
      <c r="M55" t="s">
        <v>70</v>
      </c>
      <c r="O55" s="14">
        <v>1.4</v>
      </c>
    </row>
    <row r="56" spans="1:16" x14ac:dyDescent="0.25">
      <c r="A56">
        <v>58</v>
      </c>
      <c r="B56" t="s">
        <v>25</v>
      </c>
      <c r="C56" t="s">
        <v>30</v>
      </c>
      <c r="D56" t="s">
        <v>41</v>
      </c>
      <c r="E56" t="s">
        <v>41</v>
      </c>
      <c r="F56" t="s">
        <v>10</v>
      </c>
      <c r="H56">
        <v>58</v>
      </c>
      <c r="I56" t="s">
        <v>25</v>
      </c>
      <c r="J56" s="1">
        <v>42826</v>
      </c>
      <c r="K56">
        <v>1.2</v>
      </c>
      <c r="M56" t="s">
        <v>70</v>
      </c>
      <c r="O56" s="14">
        <v>1.4</v>
      </c>
    </row>
    <row r="57" spans="1:16" x14ac:dyDescent="0.25">
      <c r="A57">
        <v>59</v>
      </c>
      <c r="B57" t="s">
        <v>25</v>
      </c>
      <c r="C57" t="s">
        <v>30</v>
      </c>
      <c r="D57" t="s">
        <v>41</v>
      </c>
      <c r="E57" t="s">
        <v>43</v>
      </c>
      <c r="F57" t="s">
        <v>10</v>
      </c>
      <c r="H57">
        <v>59</v>
      </c>
      <c r="I57" t="s">
        <v>25</v>
      </c>
      <c r="J57" s="1">
        <v>42826</v>
      </c>
      <c r="K57">
        <v>1.2</v>
      </c>
      <c r="M57" t="s">
        <v>70</v>
      </c>
      <c r="O57" s="14">
        <v>1.4</v>
      </c>
    </row>
    <row r="58" spans="1:16" x14ac:dyDescent="0.25">
      <c r="A58">
        <v>60</v>
      </c>
      <c r="B58" t="s">
        <v>29</v>
      </c>
      <c r="C58" t="s">
        <v>30</v>
      </c>
      <c r="D58" t="s">
        <v>41</v>
      </c>
      <c r="E58" t="s">
        <v>6</v>
      </c>
      <c r="F58" t="s">
        <v>2</v>
      </c>
      <c r="H58">
        <v>60</v>
      </c>
      <c r="I58" t="s">
        <v>29</v>
      </c>
      <c r="J58" s="1">
        <v>42313</v>
      </c>
      <c r="K58">
        <v>0</v>
      </c>
      <c r="M58" t="s">
        <v>70</v>
      </c>
      <c r="O58" s="14">
        <v>1.4</v>
      </c>
    </row>
    <row r="59" spans="1:16" x14ac:dyDescent="0.25">
      <c r="A59">
        <v>61</v>
      </c>
      <c r="B59" t="s">
        <v>29</v>
      </c>
      <c r="C59" t="s">
        <v>30</v>
      </c>
      <c r="D59" t="s">
        <v>41</v>
      </c>
      <c r="E59" t="s">
        <v>41</v>
      </c>
      <c r="F59" t="s">
        <v>2</v>
      </c>
      <c r="H59">
        <v>61</v>
      </c>
      <c r="I59" t="s">
        <v>29</v>
      </c>
      <c r="J59" s="1">
        <v>42313</v>
      </c>
      <c r="K59">
        <v>0</v>
      </c>
      <c r="M59" t="s">
        <v>70</v>
      </c>
      <c r="O59" s="14">
        <v>1.4</v>
      </c>
    </row>
    <row r="60" spans="1:16" x14ac:dyDescent="0.25">
      <c r="A60">
        <v>62</v>
      </c>
      <c r="B60" t="s">
        <v>29</v>
      </c>
      <c r="C60" t="s">
        <v>30</v>
      </c>
      <c r="D60" t="s">
        <v>41</v>
      </c>
      <c r="E60" t="s">
        <v>43</v>
      </c>
      <c r="F60" t="s">
        <v>2</v>
      </c>
      <c r="H60">
        <v>62</v>
      </c>
      <c r="I60" t="s">
        <v>29</v>
      </c>
      <c r="J60" s="1">
        <v>42313</v>
      </c>
      <c r="K60">
        <v>0</v>
      </c>
      <c r="M60" t="s">
        <v>70</v>
      </c>
      <c r="O60" s="14">
        <v>1.4</v>
      </c>
    </row>
    <row r="61" spans="1:16" x14ac:dyDescent="0.25">
      <c r="A61">
        <v>63</v>
      </c>
      <c r="B61" t="s">
        <v>29</v>
      </c>
      <c r="C61" t="s">
        <v>30</v>
      </c>
      <c r="D61" t="s">
        <v>41</v>
      </c>
      <c r="E61" t="s">
        <v>6</v>
      </c>
      <c r="F61" t="s">
        <v>10</v>
      </c>
      <c r="H61">
        <v>63</v>
      </c>
      <c r="I61" t="s">
        <v>29</v>
      </c>
      <c r="J61" s="1">
        <v>42313</v>
      </c>
      <c r="K61">
        <v>0</v>
      </c>
      <c r="M61" t="s">
        <v>70</v>
      </c>
      <c r="O61" s="14">
        <v>1.4</v>
      </c>
    </row>
    <row r="62" spans="1:16" x14ac:dyDescent="0.25">
      <c r="A62">
        <v>64</v>
      </c>
      <c r="B62" t="s">
        <v>29</v>
      </c>
      <c r="C62" t="s">
        <v>30</v>
      </c>
      <c r="D62" t="s">
        <v>41</v>
      </c>
      <c r="E62" t="s">
        <v>41</v>
      </c>
      <c r="F62" t="s">
        <v>10</v>
      </c>
      <c r="H62">
        <v>64</v>
      </c>
      <c r="I62" t="s">
        <v>29</v>
      </c>
      <c r="J62" s="1">
        <v>42313</v>
      </c>
      <c r="K62">
        <v>0</v>
      </c>
      <c r="M62" t="s">
        <v>70</v>
      </c>
      <c r="O62" s="14">
        <v>1.4</v>
      </c>
    </row>
    <row r="63" spans="1:16" x14ac:dyDescent="0.25">
      <c r="A63">
        <v>65</v>
      </c>
      <c r="B63" t="s">
        <v>29</v>
      </c>
      <c r="C63" t="s">
        <v>30</v>
      </c>
      <c r="D63" t="s">
        <v>41</v>
      </c>
      <c r="E63" t="s">
        <v>43</v>
      </c>
      <c r="F63" t="s">
        <v>10</v>
      </c>
      <c r="H63">
        <v>65</v>
      </c>
      <c r="I63" t="s">
        <v>29</v>
      </c>
      <c r="J63" s="1">
        <v>42313</v>
      </c>
      <c r="K63">
        <v>0</v>
      </c>
      <c r="M63" t="s">
        <v>70</v>
      </c>
      <c r="O63" s="14">
        <v>1.4</v>
      </c>
    </row>
  </sheetData>
  <sheetProtection autoFilter="0"/>
  <autoFilter ref="A1:O63" xr:uid="{00000000-0009-0000-0000-000003000000}"/>
  <sortState xmlns:xlrd2="http://schemas.microsoft.com/office/spreadsheetml/2017/richdata2" ref="A2:G63">
    <sortCondition ref="A2:A63"/>
  </sortState>
  <pageMargins left="0.7" right="0.7" top="0.75" bottom="0.75" header="0.3" footer="0.3"/>
  <headerFooter>
    <oddFooter>&amp;L_x000D_&amp;1#&amp;"Calibri"&amp;10&amp;K000000 EXPLEO Internal</oddFooter>
  </headerFooter>
  <legacy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AA157"/>
  <sheetViews>
    <sheetView workbookViewId="0">
      <selection activeCell="U7" sqref="U7"/>
    </sheetView>
  </sheetViews>
  <sheetFormatPr defaultRowHeight="15" x14ac:dyDescent="0.25"/>
  <cols>
    <col min="6" max="6" width="23.85546875" bestFit="1" customWidth="1"/>
    <col min="10" max="10" width="10.42578125" bestFit="1" customWidth="1"/>
    <col min="20" max="20" width="25.42578125" bestFit="1" customWidth="1"/>
    <col min="21" max="21" width="11.85546875" bestFit="1" customWidth="1"/>
    <col min="23" max="23" width="25.42578125" bestFit="1" customWidth="1"/>
    <col min="24" max="24" width="12.42578125" bestFit="1" customWidth="1"/>
  </cols>
  <sheetData>
    <row r="1" spans="1:27" x14ac:dyDescent="0.25">
      <c r="O1" s="16" t="s">
        <v>71</v>
      </c>
      <c r="R1" s="15">
        <f>SUM(GC)</f>
        <v>1000.2597300000001</v>
      </c>
      <c r="T1" s="19" t="s">
        <v>72</v>
      </c>
      <c r="U1" s="20">
        <f>SUM(GC)</f>
        <v>1000.2597300000001</v>
      </c>
    </row>
    <row r="2" spans="1:27" x14ac:dyDescent="0.25">
      <c r="O2" s="16" t="s">
        <v>73</v>
      </c>
      <c r="R2" s="14">
        <v>1100</v>
      </c>
      <c r="T2" s="17" t="s">
        <v>74</v>
      </c>
      <c r="U2" s="18">
        <f>SUMIF(MC,"AI",weighted)</f>
        <v>1156.1826759999994</v>
      </c>
      <c r="Y2" s="15"/>
    </row>
    <row r="3" spans="1:27" x14ac:dyDescent="0.25">
      <c r="O3" s="16" t="s">
        <v>75</v>
      </c>
      <c r="R3" s="15">
        <f>SUM(X12:X157)</f>
        <v>1099.9999999999995</v>
      </c>
      <c r="T3" s="17" t="s">
        <v>76</v>
      </c>
      <c r="U3" s="18">
        <f>SUMIF(MC,"AE",weighted)*-1</f>
        <v>183.51500000000004</v>
      </c>
      <c r="Y3" s="15"/>
    </row>
    <row r="4" spans="1:27" x14ac:dyDescent="0.25">
      <c r="O4" s="16" t="s">
        <v>77</v>
      </c>
      <c r="R4" s="15">
        <f>R2-R1</f>
        <v>99.740269999999896</v>
      </c>
      <c r="T4" s="17" t="s">
        <v>78</v>
      </c>
      <c r="U4" s="18">
        <f>R2-U1</f>
        <v>99.740269999999896</v>
      </c>
      <c r="Y4" s="15"/>
    </row>
    <row r="5" spans="1:27" x14ac:dyDescent="0.25">
      <c r="R5" s="15"/>
      <c r="T5" s="17" t="s">
        <v>79</v>
      </c>
      <c r="U5" s="18">
        <f>U4*U2/(U2+U3)</f>
        <v>86.077608657105998</v>
      </c>
      <c r="Y5" s="15"/>
    </row>
    <row r="6" spans="1:27" x14ac:dyDescent="0.25">
      <c r="R6" s="15"/>
      <c r="T6" s="17" t="s">
        <v>80</v>
      </c>
      <c r="U6" s="18">
        <f>U4*U3/(U2+U3)</f>
        <v>13.662661342893896</v>
      </c>
      <c r="Y6" s="15"/>
    </row>
    <row r="7" spans="1:27" ht="18.75" x14ac:dyDescent="0.3">
      <c r="R7" s="15"/>
      <c r="T7" s="17" t="s">
        <v>81</v>
      </c>
      <c r="U7" s="22">
        <f>1+U5/U2</f>
        <v>1.0744498343072442</v>
      </c>
      <c r="Y7" s="15"/>
      <c r="Z7" s="16" t="s">
        <v>82</v>
      </c>
      <c r="AA7">
        <f>MAX(Z12:Z157)</f>
        <v>17.719060565124124</v>
      </c>
    </row>
    <row r="8" spans="1:27" ht="18.75" x14ac:dyDescent="0.3">
      <c r="R8" s="15"/>
      <c r="T8" s="17" t="s">
        <v>83</v>
      </c>
      <c r="U8" s="22">
        <f>1+U6/(-U3)</f>
        <v>0.92555016569275594</v>
      </c>
      <c r="Y8" s="15"/>
      <c r="Z8" t="s">
        <v>84</v>
      </c>
    </row>
    <row r="9" spans="1:27" x14ac:dyDescent="0.25">
      <c r="A9" t="s">
        <v>85</v>
      </c>
    </row>
    <row r="11" spans="1:27" x14ac:dyDescent="0.25">
      <c r="A11" s="16" t="s">
        <v>34</v>
      </c>
      <c r="B11" s="16" t="s">
        <v>35</v>
      </c>
      <c r="C11" s="16" t="s">
        <v>36</v>
      </c>
      <c r="D11" s="16" t="s">
        <v>37</v>
      </c>
      <c r="E11" s="16" t="s">
        <v>38</v>
      </c>
      <c r="F11" s="16" t="s">
        <v>39</v>
      </c>
      <c r="G11" s="16" t="s">
        <v>40</v>
      </c>
      <c r="H11" s="16"/>
      <c r="I11" s="16"/>
      <c r="J11" s="16"/>
      <c r="K11" s="16" t="s">
        <v>66</v>
      </c>
      <c r="L11" s="16"/>
      <c r="M11" s="16" t="s">
        <v>67</v>
      </c>
      <c r="N11" s="16"/>
      <c r="O11" s="16" t="s">
        <v>33</v>
      </c>
      <c r="P11" s="16"/>
      <c r="Q11" s="16" t="s">
        <v>86</v>
      </c>
      <c r="R11" s="16" t="s">
        <v>87</v>
      </c>
      <c r="U11" s="16" t="s">
        <v>88</v>
      </c>
      <c r="X11" s="17" t="s">
        <v>89</v>
      </c>
      <c r="Z11" s="16" t="s">
        <v>90</v>
      </c>
    </row>
    <row r="12" spans="1:27" x14ac:dyDescent="0.25">
      <c r="A12">
        <v>1</v>
      </c>
      <c r="B12" t="s">
        <v>25</v>
      </c>
      <c r="C12" t="s">
        <v>30</v>
      </c>
      <c r="D12" t="s">
        <v>41</v>
      </c>
      <c r="E12" t="s">
        <v>6</v>
      </c>
      <c r="F12" t="s">
        <v>2</v>
      </c>
      <c r="H12">
        <v>1</v>
      </c>
      <c r="I12" t="s">
        <v>25</v>
      </c>
      <c r="J12" s="1">
        <v>41871</v>
      </c>
      <c r="K12">
        <v>0</v>
      </c>
      <c r="M12" t="s">
        <v>6</v>
      </c>
      <c r="O12">
        <v>0.55000000000000004</v>
      </c>
      <c r="Q12" t="str">
        <f>I12</f>
        <v>AI</v>
      </c>
      <c r="R12" s="14">
        <v>120</v>
      </c>
      <c r="U12">
        <f>O12*R12</f>
        <v>66</v>
      </c>
      <c r="X12">
        <f t="shared" ref="X12:X43" si="0">IF(Q12="AI",R12*(1+($U$7-1)*O12),R12*(1+($U$8-1)*O12))</f>
        <v>124.91368906427812</v>
      </c>
      <c r="Z12">
        <f>X12-R12</f>
        <v>4.9136890642781168</v>
      </c>
    </row>
    <row r="13" spans="1:27" x14ac:dyDescent="0.25">
      <c r="A13">
        <v>2</v>
      </c>
      <c r="B13" t="s">
        <v>25</v>
      </c>
      <c r="C13" t="s">
        <v>30</v>
      </c>
      <c r="D13" t="s">
        <v>42</v>
      </c>
      <c r="E13" t="s">
        <v>6</v>
      </c>
      <c r="F13" t="s">
        <v>2</v>
      </c>
      <c r="H13">
        <v>2</v>
      </c>
      <c r="I13" t="s">
        <v>25</v>
      </c>
      <c r="J13" s="1">
        <v>41871</v>
      </c>
      <c r="K13">
        <v>0</v>
      </c>
      <c r="M13" t="s">
        <v>8</v>
      </c>
      <c r="O13">
        <v>1.2</v>
      </c>
      <c r="Q13" t="str">
        <f t="shared" ref="Q13:Q73" si="1">I13</f>
        <v>AI</v>
      </c>
      <c r="R13" s="14">
        <v>1</v>
      </c>
      <c r="U13">
        <f t="shared" ref="U13:U73" si="2">O13*R13</f>
        <v>1.2</v>
      </c>
      <c r="X13">
        <f t="shared" si="0"/>
        <v>1.089339801168693</v>
      </c>
      <c r="Z13">
        <f t="shared" ref="Z13:Z76" si="3">X13-R13</f>
        <v>8.9339801168693E-2</v>
      </c>
    </row>
    <row r="14" spans="1:27" x14ac:dyDescent="0.25">
      <c r="A14">
        <v>3</v>
      </c>
      <c r="B14" t="s">
        <v>25</v>
      </c>
      <c r="C14" t="s">
        <v>30</v>
      </c>
      <c r="D14" t="s">
        <v>41</v>
      </c>
      <c r="E14" t="s">
        <v>41</v>
      </c>
      <c r="F14" t="s">
        <v>2</v>
      </c>
      <c r="H14">
        <v>3</v>
      </c>
      <c r="I14" t="s">
        <v>25</v>
      </c>
      <c r="J14" s="1">
        <v>41871</v>
      </c>
      <c r="K14">
        <v>0</v>
      </c>
      <c r="M14" t="s">
        <v>6</v>
      </c>
      <c r="O14">
        <v>0.95</v>
      </c>
      <c r="Q14" t="str">
        <f t="shared" si="1"/>
        <v>AI</v>
      </c>
      <c r="R14">
        <f>R12*0.001</f>
        <v>0.12</v>
      </c>
      <c r="U14">
        <f t="shared" si="2"/>
        <v>0.11399999999999999</v>
      </c>
      <c r="X14">
        <f t="shared" si="0"/>
        <v>0.12848728111102584</v>
      </c>
      <c r="Z14">
        <f t="shared" si="3"/>
        <v>8.4872811110258406E-3</v>
      </c>
    </row>
    <row r="15" spans="1:27" x14ac:dyDescent="0.25">
      <c r="A15">
        <v>4</v>
      </c>
      <c r="B15" t="s">
        <v>25</v>
      </c>
      <c r="C15" t="s">
        <v>30</v>
      </c>
      <c r="D15" t="s">
        <v>41</v>
      </c>
      <c r="E15" t="s">
        <v>43</v>
      </c>
      <c r="F15" t="s">
        <v>2</v>
      </c>
      <c r="H15">
        <v>4</v>
      </c>
      <c r="I15" t="s">
        <v>25</v>
      </c>
      <c r="J15" s="1">
        <v>41871</v>
      </c>
      <c r="K15">
        <v>0</v>
      </c>
      <c r="M15" t="s">
        <v>6</v>
      </c>
      <c r="O15">
        <v>0.95</v>
      </c>
      <c r="Q15" t="str">
        <f t="shared" si="1"/>
        <v>AI</v>
      </c>
      <c r="R15">
        <f>R12*0.001</f>
        <v>0.12</v>
      </c>
      <c r="U15">
        <f t="shared" si="2"/>
        <v>0.11399999999999999</v>
      </c>
      <c r="X15">
        <f t="shared" si="0"/>
        <v>0.12848728111102584</v>
      </c>
      <c r="Z15">
        <f t="shared" si="3"/>
        <v>8.4872811110258406E-3</v>
      </c>
    </row>
    <row r="16" spans="1:27" x14ac:dyDescent="0.25">
      <c r="A16">
        <v>5</v>
      </c>
      <c r="B16" t="s">
        <v>25</v>
      </c>
      <c r="C16" t="s">
        <v>30</v>
      </c>
      <c r="D16" t="s">
        <v>42</v>
      </c>
      <c r="E16" t="s">
        <v>43</v>
      </c>
      <c r="F16" t="s">
        <v>2</v>
      </c>
      <c r="H16">
        <v>5</v>
      </c>
      <c r="I16" t="s">
        <v>25</v>
      </c>
      <c r="J16" s="1">
        <v>41871</v>
      </c>
      <c r="K16">
        <v>0</v>
      </c>
      <c r="M16" t="s">
        <v>8</v>
      </c>
      <c r="O16">
        <v>1.4</v>
      </c>
      <c r="Q16" t="str">
        <f t="shared" si="1"/>
        <v>AI</v>
      </c>
      <c r="R16">
        <f>R13*0.01</f>
        <v>0.01</v>
      </c>
      <c r="U16">
        <f t="shared" si="2"/>
        <v>1.3999999999999999E-2</v>
      </c>
      <c r="X16">
        <f t="shared" si="0"/>
        <v>1.1042297680301419E-2</v>
      </c>
      <c r="Z16">
        <f t="shared" si="3"/>
        <v>1.0422976803014187E-3</v>
      </c>
    </row>
    <row r="17" spans="1:26" x14ac:dyDescent="0.25">
      <c r="A17">
        <v>6</v>
      </c>
      <c r="B17" t="s">
        <v>29</v>
      </c>
      <c r="C17" t="s">
        <v>30</v>
      </c>
      <c r="D17" t="s">
        <v>41</v>
      </c>
      <c r="E17" t="s">
        <v>6</v>
      </c>
      <c r="F17" t="s">
        <v>2</v>
      </c>
      <c r="H17">
        <v>6</v>
      </c>
      <c r="I17" t="s">
        <v>29</v>
      </c>
      <c r="J17" s="1">
        <v>35156</v>
      </c>
      <c r="K17">
        <v>0</v>
      </c>
      <c r="M17" t="s">
        <v>6</v>
      </c>
      <c r="O17">
        <v>0.55000000000000004</v>
      </c>
      <c r="Q17" t="str">
        <f t="shared" si="1"/>
        <v>AE</v>
      </c>
      <c r="R17" s="14">
        <v>-50</v>
      </c>
      <c r="U17">
        <f t="shared" si="2"/>
        <v>-27.500000000000004</v>
      </c>
      <c r="X17">
        <f t="shared" si="0"/>
        <v>-47.952629556550782</v>
      </c>
      <c r="Z17">
        <f t="shared" si="3"/>
        <v>2.0473704434492177</v>
      </c>
    </row>
    <row r="18" spans="1:26" x14ac:dyDescent="0.25">
      <c r="A18">
        <v>7</v>
      </c>
      <c r="B18" t="s">
        <v>29</v>
      </c>
      <c r="C18" t="s">
        <v>30</v>
      </c>
      <c r="D18" t="s">
        <v>41</v>
      </c>
      <c r="E18" t="s">
        <v>41</v>
      </c>
      <c r="F18" t="s">
        <v>2</v>
      </c>
      <c r="H18">
        <v>7</v>
      </c>
      <c r="I18" t="s">
        <v>29</v>
      </c>
      <c r="J18" s="1">
        <v>41730</v>
      </c>
      <c r="K18">
        <v>0</v>
      </c>
      <c r="M18" t="s">
        <v>6</v>
      </c>
      <c r="O18">
        <v>0.95</v>
      </c>
      <c r="Q18" t="str">
        <f t="shared" si="1"/>
        <v>AE</v>
      </c>
      <c r="R18">
        <f>R17*0.01</f>
        <v>-0.5</v>
      </c>
      <c r="U18">
        <f t="shared" si="2"/>
        <v>-0.47499999999999998</v>
      </c>
      <c r="X18">
        <f t="shared" si="0"/>
        <v>-0.46463632870405908</v>
      </c>
      <c r="Z18">
        <f t="shared" si="3"/>
        <v>3.5363671295940924E-2</v>
      </c>
    </row>
    <row r="19" spans="1:26" x14ac:dyDescent="0.25">
      <c r="A19">
        <v>8</v>
      </c>
      <c r="B19" t="s">
        <v>29</v>
      </c>
      <c r="C19" t="s">
        <v>30</v>
      </c>
      <c r="D19" t="s">
        <v>41</v>
      </c>
      <c r="E19" t="s">
        <v>43</v>
      </c>
      <c r="F19" t="s">
        <v>2</v>
      </c>
      <c r="H19">
        <v>8</v>
      </c>
      <c r="I19" t="s">
        <v>29</v>
      </c>
      <c r="J19" s="1">
        <v>41730</v>
      </c>
      <c r="K19">
        <v>0</v>
      </c>
      <c r="M19" t="s">
        <v>6</v>
      </c>
      <c r="O19">
        <v>0.95</v>
      </c>
      <c r="Q19" t="str">
        <f t="shared" si="1"/>
        <v>AE</v>
      </c>
      <c r="R19">
        <f>R17*0.01</f>
        <v>-0.5</v>
      </c>
      <c r="U19">
        <f t="shared" si="2"/>
        <v>-0.47499999999999998</v>
      </c>
      <c r="X19">
        <f t="shared" si="0"/>
        <v>-0.46463632870405908</v>
      </c>
      <c r="Z19">
        <f t="shared" si="3"/>
        <v>3.5363671295940924E-2</v>
      </c>
    </row>
    <row r="20" spans="1:26" x14ac:dyDescent="0.25">
      <c r="A20">
        <v>9</v>
      </c>
      <c r="B20" t="s">
        <v>25</v>
      </c>
      <c r="C20" t="s">
        <v>30</v>
      </c>
      <c r="D20" t="s">
        <v>41</v>
      </c>
      <c r="E20" t="s">
        <v>6</v>
      </c>
      <c r="F20" t="s">
        <v>10</v>
      </c>
      <c r="H20">
        <v>9</v>
      </c>
      <c r="I20" t="s">
        <v>25</v>
      </c>
      <c r="J20" s="1">
        <v>41871</v>
      </c>
      <c r="K20">
        <v>0</v>
      </c>
      <c r="M20" t="s">
        <v>6</v>
      </c>
      <c r="O20">
        <v>0.95</v>
      </c>
      <c r="Q20" t="str">
        <f t="shared" si="1"/>
        <v>AI</v>
      </c>
      <c r="R20" s="14">
        <v>100</v>
      </c>
      <c r="U20">
        <f t="shared" si="2"/>
        <v>95</v>
      </c>
      <c r="X20">
        <f t="shared" si="0"/>
        <v>107.07273425918819</v>
      </c>
      <c r="Z20">
        <f t="shared" si="3"/>
        <v>7.072734259188195</v>
      </c>
    </row>
    <row r="21" spans="1:26" x14ac:dyDescent="0.25">
      <c r="A21">
        <v>10</v>
      </c>
      <c r="B21" t="s">
        <v>25</v>
      </c>
      <c r="C21" t="s">
        <v>30</v>
      </c>
      <c r="D21" t="s">
        <v>42</v>
      </c>
      <c r="E21" t="s">
        <v>6</v>
      </c>
      <c r="F21" t="s">
        <v>10</v>
      </c>
      <c r="H21">
        <v>10</v>
      </c>
      <c r="I21" t="s">
        <v>25</v>
      </c>
      <c r="J21" s="1">
        <v>41871</v>
      </c>
      <c r="K21">
        <v>0</v>
      </c>
      <c r="M21" t="s">
        <v>8</v>
      </c>
      <c r="O21">
        <v>1.4</v>
      </c>
      <c r="Q21" t="str">
        <f t="shared" si="1"/>
        <v>AI</v>
      </c>
      <c r="R21" s="14">
        <v>0</v>
      </c>
      <c r="U21">
        <f t="shared" si="2"/>
        <v>0</v>
      </c>
      <c r="X21">
        <f t="shared" si="0"/>
        <v>0</v>
      </c>
      <c r="Z21">
        <f t="shared" si="3"/>
        <v>0</v>
      </c>
    </row>
    <row r="22" spans="1:26" x14ac:dyDescent="0.25">
      <c r="A22">
        <v>11</v>
      </c>
      <c r="B22" t="s">
        <v>25</v>
      </c>
      <c r="C22" t="s">
        <v>30</v>
      </c>
      <c r="D22" t="s">
        <v>41</v>
      </c>
      <c r="E22" t="s">
        <v>41</v>
      </c>
      <c r="F22" t="s">
        <v>10</v>
      </c>
      <c r="H22">
        <v>11</v>
      </c>
      <c r="I22" t="s">
        <v>25</v>
      </c>
      <c r="J22" s="1">
        <v>41871</v>
      </c>
      <c r="K22">
        <v>0</v>
      </c>
      <c r="M22" t="s">
        <v>6</v>
      </c>
      <c r="O22">
        <v>0.95</v>
      </c>
      <c r="Q22" t="str">
        <f t="shared" si="1"/>
        <v>AI</v>
      </c>
      <c r="R22">
        <f>R20*0.01</f>
        <v>1</v>
      </c>
      <c r="U22">
        <f t="shared" si="2"/>
        <v>0.95</v>
      </c>
      <c r="X22">
        <f t="shared" si="0"/>
        <v>1.070727342591882</v>
      </c>
      <c r="Z22">
        <f t="shared" si="3"/>
        <v>7.0727342591881959E-2</v>
      </c>
    </row>
    <row r="23" spans="1:26" x14ac:dyDescent="0.25">
      <c r="A23">
        <v>12</v>
      </c>
      <c r="B23" t="s">
        <v>25</v>
      </c>
      <c r="C23" t="s">
        <v>30</v>
      </c>
      <c r="D23" t="s">
        <v>41</v>
      </c>
      <c r="E23" t="s">
        <v>43</v>
      </c>
      <c r="F23" t="s">
        <v>10</v>
      </c>
      <c r="H23">
        <v>12</v>
      </c>
      <c r="I23" t="s">
        <v>25</v>
      </c>
      <c r="J23" s="1">
        <v>41871</v>
      </c>
      <c r="K23">
        <v>0</v>
      </c>
      <c r="M23" t="s">
        <v>6</v>
      </c>
      <c r="O23">
        <v>0.95</v>
      </c>
      <c r="Q23" t="str">
        <f t="shared" si="1"/>
        <v>AI</v>
      </c>
      <c r="R23">
        <f>R20*0.01</f>
        <v>1</v>
      </c>
      <c r="U23">
        <f t="shared" si="2"/>
        <v>0.95</v>
      </c>
      <c r="X23">
        <f t="shared" si="0"/>
        <v>1.070727342591882</v>
      </c>
      <c r="Z23">
        <f t="shared" si="3"/>
        <v>7.0727342591881959E-2</v>
      </c>
    </row>
    <row r="24" spans="1:26" x14ac:dyDescent="0.25">
      <c r="A24">
        <v>13</v>
      </c>
      <c r="B24" t="s">
        <v>25</v>
      </c>
      <c r="C24" t="s">
        <v>30</v>
      </c>
      <c r="D24" t="s">
        <v>42</v>
      </c>
      <c r="E24" t="s">
        <v>43</v>
      </c>
      <c r="F24" t="s">
        <v>10</v>
      </c>
      <c r="H24">
        <v>13</v>
      </c>
      <c r="I24" t="s">
        <v>25</v>
      </c>
      <c r="J24" s="1">
        <v>41871</v>
      </c>
      <c r="K24">
        <v>0</v>
      </c>
      <c r="M24" t="s">
        <v>8</v>
      </c>
      <c r="O24">
        <v>1.4</v>
      </c>
      <c r="Q24" t="str">
        <f t="shared" si="1"/>
        <v>AI</v>
      </c>
      <c r="R24">
        <v>0</v>
      </c>
      <c r="U24">
        <f t="shared" si="2"/>
        <v>0</v>
      </c>
      <c r="X24">
        <f t="shared" si="0"/>
        <v>0</v>
      </c>
      <c r="Z24">
        <f t="shared" si="3"/>
        <v>0</v>
      </c>
    </row>
    <row r="25" spans="1:26" x14ac:dyDescent="0.25">
      <c r="A25">
        <v>14</v>
      </c>
      <c r="B25" t="s">
        <v>29</v>
      </c>
      <c r="C25" t="s">
        <v>30</v>
      </c>
      <c r="D25" t="s">
        <v>41</v>
      </c>
      <c r="E25" t="s">
        <v>6</v>
      </c>
      <c r="F25" t="s">
        <v>10</v>
      </c>
      <c r="H25">
        <v>14</v>
      </c>
      <c r="I25" t="s">
        <v>29</v>
      </c>
      <c r="J25" s="1">
        <v>35156</v>
      </c>
      <c r="K25">
        <v>0</v>
      </c>
      <c r="M25" t="s">
        <v>6</v>
      </c>
      <c r="O25">
        <v>0.95</v>
      </c>
      <c r="Q25" t="str">
        <f t="shared" si="1"/>
        <v>AE</v>
      </c>
      <c r="R25" s="14">
        <v>-50</v>
      </c>
      <c r="U25">
        <f t="shared" si="2"/>
        <v>-47.5</v>
      </c>
      <c r="X25">
        <f t="shared" si="0"/>
        <v>-46.46363287040591</v>
      </c>
      <c r="Z25">
        <f t="shared" si="3"/>
        <v>3.5363671295940904</v>
      </c>
    </row>
    <row r="26" spans="1:26" x14ac:dyDescent="0.25">
      <c r="A26">
        <v>15</v>
      </c>
      <c r="B26" t="s">
        <v>29</v>
      </c>
      <c r="C26" t="s">
        <v>30</v>
      </c>
      <c r="D26" t="s">
        <v>41</v>
      </c>
      <c r="E26" t="s">
        <v>41</v>
      </c>
      <c r="F26" t="s">
        <v>10</v>
      </c>
      <c r="H26">
        <v>15</v>
      </c>
      <c r="I26" t="s">
        <v>29</v>
      </c>
      <c r="J26" s="1">
        <v>41730</v>
      </c>
      <c r="K26">
        <v>0</v>
      </c>
      <c r="M26" t="s">
        <v>6</v>
      </c>
      <c r="O26">
        <v>0.95</v>
      </c>
      <c r="Q26" t="str">
        <f t="shared" si="1"/>
        <v>AE</v>
      </c>
      <c r="R26">
        <f>R25*0.01</f>
        <v>-0.5</v>
      </c>
      <c r="U26">
        <f t="shared" si="2"/>
        <v>-0.47499999999999998</v>
      </c>
      <c r="X26">
        <f t="shared" si="0"/>
        <v>-0.46463632870405908</v>
      </c>
      <c r="Z26">
        <f t="shared" si="3"/>
        <v>3.5363671295940924E-2</v>
      </c>
    </row>
    <row r="27" spans="1:26" x14ac:dyDescent="0.25">
      <c r="A27">
        <v>16</v>
      </c>
      <c r="B27" t="s">
        <v>29</v>
      </c>
      <c r="C27" t="s">
        <v>30</v>
      </c>
      <c r="D27" t="s">
        <v>41</v>
      </c>
      <c r="E27" t="s">
        <v>43</v>
      </c>
      <c r="F27" t="s">
        <v>10</v>
      </c>
      <c r="H27">
        <v>16</v>
      </c>
      <c r="I27" t="s">
        <v>29</v>
      </c>
      <c r="J27" s="1">
        <v>41730</v>
      </c>
      <c r="K27">
        <v>0</v>
      </c>
      <c r="M27" t="s">
        <v>6</v>
      </c>
      <c r="O27">
        <v>0.95</v>
      </c>
      <c r="Q27" t="str">
        <f t="shared" si="1"/>
        <v>AE</v>
      </c>
      <c r="R27">
        <f>R25*0.01</f>
        <v>-0.5</v>
      </c>
      <c r="U27">
        <f t="shared" si="2"/>
        <v>-0.47499999999999998</v>
      </c>
      <c r="X27">
        <f t="shared" si="0"/>
        <v>-0.46463632870405908</v>
      </c>
      <c r="Z27">
        <f t="shared" si="3"/>
        <v>3.5363671295940924E-2</v>
      </c>
    </row>
    <row r="28" spans="1:26" x14ac:dyDescent="0.25">
      <c r="A28">
        <v>17</v>
      </c>
      <c r="B28" t="s">
        <v>25</v>
      </c>
      <c r="C28" t="s">
        <v>68</v>
      </c>
      <c r="D28" t="s">
        <v>41</v>
      </c>
      <c r="E28" t="s">
        <v>6</v>
      </c>
      <c r="G28" t="s">
        <v>10</v>
      </c>
      <c r="H28">
        <v>17</v>
      </c>
      <c r="I28" t="s">
        <v>25</v>
      </c>
      <c r="J28" s="1">
        <v>35156</v>
      </c>
      <c r="K28">
        <v>1</v>
      </c>
      <c r="M28" t="s">
        <v>2</v>
      </c>
      <c r="O28">
        <v>1.4</v>
      </c>
      <c r="Q28" t="str">
        <f t="shared" si="1"/>
        <v>AI</v>
      </c>
      <c r="R28" s="14">
        <v>170</v>
      </c>
      <c r="U28">
        <f t="shared" si="2"/>
        <v>237.99999999999997</v>
      </c>
      <c r="X28">
        <f t="shared" si="0"/>
        <v>187.71906056512412</v>
      </c>
      <c r="Z28">
        <f t="shared" si="3"/>
        <v>17.719060565124124</v>
      </c>
    </row>
    <row r="29" spans="1:26" x14ac:dyDescent="0.25">
      <c r="A29">
        <v>18</v>
      </c>
      <c r="B29" t="s">
        <v>25</v>
      </c>
      <c r="C29" t="s">
        <v>68</v>
      </c>
      <c r="D29" t="s">
        <v>41</v>
      </c>
      <c r="E29" t="s">
        <v>6</v>
      </c>
      <c r="G29" t="s">
        <v>2</v>
      </c>
      <c r="H29">
        <v>18</v>
      </c>
      <c r="I29" t="s">
        <v>25</v>
      </c>
      <c r="J29" s="1">
        <v>35156</v>
      </c>
      <c r="K29">
        <v>1</v>
      </c>
      <c r="M29" t="s">
        <v>2</v>
      </c>
      <c r="O29">
        <v>1</v>
      </c>
      <c r="Q29" t="str">
        <f t="shared" si="1"/>
        <v>AI</v>
      </c>
      <c r="R29" s="14">
        <v>140</v>
      </c>
      <c r="U29">
        <f t="shared" si="2"/>
        <v>140</v>
      </c>
      <c r="X29">
        <f t="shared" si="0"/>
        <v>150.42297680301419</v>
      </c>
      <c r="Z29">
        <f t="shared" si="3"/>
        <v>10.422976803014194</v>
      </c>
    </row>
    <row r="30" spans="1:26" x14ac:dyDescent="0.25">
      <c r="A30">
        <v>19</v>
      </c>
      <c r="B30" t="s">
        <v>25</v>
      </c>
      <c r="C30" t="s">
        <v>68</v>
      </c>
      <c r="D30" t="s">
        <v>42</v>
      </c>
      <c r="E30" t="s">
        <v>6</v>
      </c>
      <c r="G30" t="s">
        <v>10</v>
      </c>
      <c r="H30">
        <v>19</v>
      </c>
      <c r="I30" t="s">
        <v>25</v>
      </c>
      <c r="J30" s="1">
        <v>35156</v>
      </c>
      <c r="K30">
        <v>1</v>
      </c>
      <c r="M30" t="s">
        <v>4</v>
      </c>
      <c r="O30">
        <v>1.4</v>
      </c>
      <c r="Q30" t="str">
        <f t="shared" si="1"/>
        <v>AI</v>
      </c>
      <c r="R30" s="14">
        <v>0.5</v>
      </c>
      <c r="U30">
        <f t="shared" si="2"/>
        <v>0.7</v>
      </c>
      <c r="X30">
        <f t="shared" si="0"/>
        <v>0.55211488401507092</v>
      </c>
      <c r="Z30">
        <f t="shared" si="3"/>
        <v>5.2114884015070917E-2</v>
      </c>
    </row>
    <row r="31" spans="1:26" x14ac:dyDescent="0.25">
      <c r="A31">
        <v>20</v>
      </c>
      <c r="B31" t="s">
        <v>25</v>
      </c>
      <c r="C31" t="s">
        <v>68</v>
      </c>
      <c r="D31" t="s">
        <v>41</v>
      </c>
      <c r="E31" t="s">
        <v>43</v>
      </c>
      <c r="G31" t="s">
        <v>10</v>
      </c>
      <c r="H31">
        <v>20</v>
      </c>
      <c r="I31" t="s">
        <v>25</v>
      </c>
      <c r="J31" s="1">
        <v>41871</v>
      </c>
      <c r="K31">
        <v>1.2</v>
      </c>
      <c r="M31" t="s">
        <v>2</v>
      </c>
      <c r="O31">
        <v>1.4</v>
      </c>
      <c r="Q31" t="str">
        <f t="shared" si="1"/>
        <v>AI</v>
      </c>
      <c r="R31">
        <f>R28*0.01</f>
        <v>1.7</v>
      </c>
      <c r="U31">
        <f t="shared" si="2"/>
        <v>2.38</v>
      </c>
      <c r="X31">
        <f t="shared" si="0"/>
        <v>1.8771906056512411</v>
      </c>
      <c r="Z31">
        <f t="shared" si="3"/>
        <v>0.17719060565124112</v>
      </c>
    </row>
    <row r="32" spans="1:26" x14ac:dyDescent="0.25">
      <c r="A32">
        <v>21</v>
      </c>
      <c r="B32" t="s">
        <v>25</v>
      </c>
      <c r="C32" t="s">
        <v>68</v>
      </c>
      <c r="D32" t="s">
        <v>41</v>
      </c>
      <c r="E32" t="s">
        <v>43</v>
      </c>
      <c r="G32" t="s">
        <v>2</v>
      </c>
      <c r="H32">
        <v>21</v>
      </c>
      <c r="I32" t="s">
        <v>25</v>
      </c>
      <c r="J32" s="1">
        <v>41871</v>
      </c>
      <c r="K32">
        <v>1.2</v>
      </c>
      <c r="M32" t="s">
        <v>2</v>
      </c>
      <c r="O32">
        <v>1.4</v>
      </c>
      <c r="Q32" t="str">
        <f t="shared" si="1"/>
        <v>AI</v>
      </c>
      <c r="R32">
        <f t="shared" ref="R32:R33" si="4">R29*0.01</f>
        <v>1.4000000000000001</v>
      </c>
      <c r="U32">
        <f t="shared" si="2"/>
        <v>1.96</v>
      </c>
      <c r="X32">
        <f t="shared" si="0"/>
        <v>1.5459216752421987</v>
      </c>
      <c r="Z32">
        <f t="shared" si="3"/>
        <v>0.14592167524219857</v>
      </c>
    </row>
    <row r="33" spans="1:26" x14ac:dyDescent="0.25">
      <c r="A33">
        <v>22</v>
      </c>
      <c r="B33" t="s">
        <v>25</v>
      </c>
      <c r="C33" t="s">
        <v>68</v>
      </c>
      <c r="D33" t="s">
        <v>42</v>
      </c>
      <c r="E33" t="s">
        <v>43</v>
      </c>
      <c r="G33" t="s">
        <v>10</v>
      </c>
      <c r="H33">
        <v>22</v>
      </c>
      <c r="I33" t="s">
        <v>25</v>
      </c>
      <c r="J33" s="1">
        <v>41871</v>
      </c>
      <c r="K33">
        <v>1.2</v>
      </c>
      <c r="M33" t="s">
        <v>4</v>
      </c>
      <c r="O33">
        <v>1.4</v>
      </c>
      <c r="Q33" t="str">
        <f t="shared" si="1"/>
        <v>AI</v>
      </c>
      <c r="R33">
        <f t="shared" si="4"/>
        <v>5.0000000000000001E-3</v>
      </c>
      <c r="U33">
        <f t="shared" si="2"/>
        <v>6.9999999999999993E-3</v>
      </c>
      <c r="X33">
        <f t="shared" si="0"/>
        <v>5.5211488401507094E-3</v>
      </c>
      <c r="Z33">
        <f t="shared" si="3"/>
        <v>5.2114884015070934E-4</v>
      </c>
    </row>
    <row r="34" spans="1:26" x14ac:dyDescent="0.25">
      <c r="A34">
        <v>23</v>
      </c>
      <c r="B34" t="s">
        <v>25</v>
      </c>
      <c r="C34" t="s">
        <v>30</v>
      </c>
      <c r="D34" t="s">
        <v>41</v>
      </c>
      <c r="E34" t="s">
        <v>6</v>
      </c>
      <c r="F34" t="s">
        <v>2</v>
      </c>
      <c r="H34">
        <v>23</v>
      </c>
      <c r="I34" t="s">
        <v>25</v>
      </c>
      <c r="J34" s="1">
        <v>41871</v>
      </c>
      <c r="K34">
        <v>0</v>
      </c>
      <c r="M34" t="s">
        <v>10</v>
      </c>
      <c r="O34">
        <v>0.8</v>
      </c>
      <c r="Q34" t="str">
        <f t="shared" si="1"/>
        <v>AI</v>
      </c>
      <c r="R34" s="14">
        <v>17.3</v>
      </c>
      <c r="U34">
        <f t="shared" si="2"/>
        <v>13.840000000000002</v>
      </c>
      <c r="X34">
        <f t="shared" si="0"/>
        <v>18.330385706812262</v>
      </c>
      <c r="Z34">
        <f t="shared" si="3"/>
        <v>1.030385706812261</v>
      </c>
    </row>
    <row r="35" spans="1:26" x14ac:dyDescent="0.25">
      <c r="A35">
        <v>25</v>
      </c>
      <c r="B35" t="s">
        <v>25</v>
      </c>
      <c r="C35" t="s">
        <v>30</v>
      </c>
      <c r="D35" t="s">
        <v>41</v>
      </c>
      <c r="E35" t="s">
        <v>41</v>
      </c>
      <c r="F35" t="s">
        <v>2</v>
      </c>
      <c r="H35">
        <v>25</v>
      </c>
      <c r="I35" t="s">
        <v>25</v>
      </c>
      <c r="J35" s="1">
        <v>41871</v>
      </c>
      <c r="K35">
        <v>0</v>
      </c>
      <c r="M35" t="s">
        <v>10</v>
      </c>
      <c r="O35">
        <v>1.2</v>
      </c>
      <c r="Q35" t="str">
        <f t="shared" si="1"/>
        <v>AI</v>
      </c>
      <c r="R35">
        <f>R34*0.01</f>
        <v>0.17300000000000001</v>
      </c>
      <c r="U35">
        <f t="shared" si="2"/>
        <v>0.20760000000000001</v>
      </c>
      <c r="X35">
        <f t="shared" si="0"/>
        <v>0.1884557856021839</v>
      </c>
      <c r="Z35">
        <f t="shared" si="3"/>
        <v>1.5455785602183886E-2</v>
      </c>
    </row>
    <row r="36" spans="1:26" x14ac:dyDescent="0.25">
      <c r="A36">
        <v>26</v>
      </c>
      <c r="B36" t="s">
        <v>25</v>
      </c>
      <c r="C36" t="s">
        <v>30</v>
      </c>
      <c r="D36" t="s">
        <v>41</v>
      </c>
      <c r="E36" t="s">
        <v>43</v>
      </c>
      <c r="F36" t="s">
        <v>2</v>
      </c>
      <c r="H36">
        <v>26</v>
      </c>
      <c r="I36" t="s">
        <v>25</v>
      </c>
      <c r="J36" s="1">
        <v>41871</v>
      </c>
      <c r="K36">
        <v>0</v>
      </c>
      <c r="M36" t="s">
        <v>10</v>
      </c>
      <c r="O36">
        <v>1.2</v>
      </c>
      <c r="Q36" t="str">
        <f t="shared" si="1"/>
        <v>AI</v>
      </c>
      <c r="R36">
        <f t="shared" ref="R36" si="5">R35*0.01</f>
        <v>1.7300000000000002E-3</v>
      </c>
      <c r="U36">
        <f t="shared" si="2"/>
        <v>2.0760000000000002E-3</v>
      </c>
      <c r="X36">
        <f t="shared" si="0"/>
        <v>1.8845578560218392E-3</v>
      </c>
      <c r="Z36">
        <f t="shared" si="3"/>
        <v>1.5455785602183896E-4</v>
      </c>
    </row>
    <row r="37" spans="1:26" x14ac:dyDescent="0.25">
      <c r="A37">
        <v>28</v>
      </c>
      <c r="B37" t="s">
        <v>25</v>
      </c>
      <c r="C37" t="s">
        <v>30</v>
      </c>
      <c r="D37" t="s">
        <v>41</v>
      </c>
      <c r="E37" t="s">
        <v>6</v>
      </c>
      <c r="F37" t="s">
        <v>10</v>
      </c>
      <c r="H37">
        <v>28</v>
      </c>
      <c r="I37" t="s">
        <v>25</v>
      </c>
      <c r="J37" s="1">
        <v>41871</v>
      </c>
      <c r="K37">
        <v>0</v>
      </c>
      <c r="M37" t="s">
        <v>10</v>
      </c>
      <c r="O37">
        <v>1.2</v>
      </c>
      <c r="Q37" t="str">
        <f t="shared" si="1"/>
        <v>AI</v>
      </c>
      <c r="R37" s="14">
        <v>10</v>
      </c>
      <c r="U37">
        <f t="shared" si="2"/>
        <v>12</v>
      </c>
      <c r="X37">
        <f t="shared" si="0"/>
        <v>10.89339801168693</v>
      </c>
      <c r="Z37">
        <f t="shared" si="3"/>
        <v>0.89339801168693</v>
      </c>
    </row>
    <row r="38" spans="1:26" x14ac:dyDescent="0.25">
      <c r="A38">
        <v>30</v>
      </c>
      <c r="B38" t="s">
        <v>25</v>
      </c>
      <c r="C38" t="s">
        <v>30</v>
      </c>
      <c r="D38" t="s">
        <v>41</v>
      </c>
      <c r="E38" t="s">
        <v>41</v>
      </c>
      <c r="F38" t="s">
        <v>10</v>
      </c>
      <c r="H38">
        <v>30</v>
      </c>
      <c r="I38" t="s">
        <v>25</v>
      </c>
      <c r="J38" s="1">
        <v>41871</v>
      </c>
      <c r="K38">
        <v>0</v>
      </c>
      <c r="M38" t="s">
        <v>10</v>
      </c>
      <c r="O38">
        <v>1.2</v>
      </c>
      <c r="Q38" t="str">
        <f t="shared" si="1"/>
        <v>AI</v>
      </c>
      <c r="R38">
        <f>R37*0.01</f>
        <v>0.1</v>
      </c>
      <c r="U38">
        <f t="shared" si="2"/>
        <v>0.12</v>
      </c>
      <c r="X38">
        <f t="shared" si="0"/>
        <v>0.10893398011686931</v>
      </c>
      <c r="Z38">
        <f t="shared" si="3"/>
        <v>8.9339801168693E-3</v>
      </c>
    </row>
    <row r="39" spans="1:26" x14ac:dyDescent="0.25">
      <c r="A39">
        <v>31</v>
      </c>
      <c r="B39" t="s">
        <v>25</v>
      </c>
      <c r="C39" t="s">
        <v>30</v>
      </c>
      <c r="D39" t="s">
        <v>41</v>
      </c>
      <c r="E39" t="s">
        <v>43</v>
      </c>
      <c r="F39" t="s">
        <v>10</v>
      </c>
      <c r="H39">
        <v>31</v>
      </c>
      <c r="I39" t="s">
        <v>25</v>
      </c>
      <c r="J39" s="1">
        <v>41871</v>
      </c>
      <c r="K39">
        <v>0</v>
      </c>
      <c r="M39" t="s">
        <v>10</v>
      </c>
      <c r="O39">
        <v>1.2</v>
      </c>
      <c r="Q39" t="str">
        <f t="shared" si="1"/>
        <v>AI</v>
      </c>
      <c r="R39">
        <f>R37*0.01</f>
        <v>0.1</v>
      </c>
      <c r="U39">
        <f t="shared" si="2"/>
        <v>0.12</v>
      </c>
      <c r="X39">
        <f t="shared" si="0"/>
        <v>0.10893398011686931</v>
      </c>
      <c r="Z39">
        <f t="shared" si="3"/>
        <v>8.9339801168693E-3</v>
      </c>
    </row>
    <row r="40" spans="1:26" x14ac:dyDescent="0.25">
      <c r="A40">
        <v>32</v>
      </c>
      <c r="B40" t="s">
        <v>29</v>
      </c>
      <c r="C40" t="s">
        <v>68</v>
      </c>
      <c r="D40" t="s">
        <v>41</v>
      </c>
      <c r="E40" t="s">
        <v>6</v>
      </c>
      <c r="G40" t="s">
        <v>10</v>
      </c>
      <c r="H40">
        <v>32</v>
      </c>
      <c r="I40" t="s">
        <v>29</v>
      </c>
      <c r="J40" s="1">
        <v>41730</v>
      </c>
      <c r="K40">
        <v>0</v>
      </c>
      <c r="M40" t="s">
        <v>2</v>
      </c>
      <c r="O40">
        <v>1.4</v>
      </c>
      <c r="Q40" t="str">
        <f t="shared" si="1"/>
        <v>AE</v>
      </c>
      <c r="R40" s="14">
        <v>-1</v>
      </c>
      <c r="U40">
        <f t="shared" si="2"/>
        <v>-1.4</v>
      </c>
      <c r="X40">
        <f t="shared" si="0"/>
        <v>-0.89577023196985839</v>
      </c>
      <c r="Z40">
        <f t="shared" si="3"/>
        <v>0.10422976803014161</v>
      </c>
    </row>
    <row r="41" spans="1:26" x14ac:dyDescent="0.25">
      <c r="A41">
        <v>33</v>
      </c>
      <c r="B41" t="s">
        <v>29</v>
      </c>
      <c r="C41" t="s">
        <v>68</v>
      </c>
      <c r="D41" t="s">
        <v>41</v>
      </c>
      <c r="E41" t="s">
        <v>6</v>
      </c>
      <c r="G41" t="s">
        <v>2</v>
      </c>
      <c r="H41">
        <v>33</v>
      </c>
      <c r="I41" t="s">
        <v>29</v>
      </c>
      <c r="J41" s="1">
        <v>41730</v>
      </c>
      <c r="K41">
        <v>0</v>
      </c>
      <c r="M41" t="s">
        <v>2</v>
      </c>
      <c r="O41">
        <v>1</v>
      </c>
      <c r="Q41" t="str">
        <f t="shared" si="1"/>
        <v>AE</v>
      </c>
      <c r="R41" s="14">
        <v>-1</v>
      </c>
      <c r="U41">
        <f t="shared" si="2"/>
        <v>-1</v>
      </c>
      <c r="X41">
        <f t="shared" si="0"/>
        <v>-0.92555016569275594</v>
      </c>
      <c r="Z41">
        <f t="shared" si="3"/>
        <v>7.4449834307244056E-2</v>
      </c>
    </row>
    <row r="42" spans="1:26" x14ac:dyDescent="0.25">
      <c r="A42">
        <v>34</v>
      </c>
      <c r="B42" t="s">
        <v>29</v>
      </c>
      <c r="C42" t="s">
        <v>68</v>
      </c>
      <c r="D42" t="s">
        <v>41</v>
      </c>
      <c r="E42" t="s">
        <v>43</v>
      </c>
      <c r="G42" t="s">
        <v>10</v>
      </c>
      <c r="H42">
        <v>34</v>
      </c>
      <c r="I42" t="s">
        <v>29</v>
      </c>
      <c r="J42" s="1">
        <v>41730</v>
      </c>
      <c r="K42">
        <v>0</v>
      </c>
      <c r="M42" t="s">
        <v>2</v>
      </c>
      <c r="O42">
        <v>1.4</v>
      </c>
      <c r="Q42" t="str">
        <f t="shared" si="1"/>
        <v>AE</v>
      </c>
      <c r="R42">
        <f>R40*0.01</f>
        <v>-0.01</v>
      </c>
      <c r="U42">
        <f t="shared" si="2"/>
        <v>-1.3999999999999999E-2</v>
      </c>
      <c r="X42">
        <f t="shared" si="0"/>
        <v>-8.9577023196985833E-3</v>
      </c>
      <c r="Z42">
        <f t="shared" si="3"/>
        <v>1.042297680301417E-3</v>
      </c>
    </row>
    <row r="43" spans="1:26" x14ac:dyDescent="0.25">
      <c r="A43">
        <v>35</v>
      </c>
      <c r="B43" t="s">
        <v>29</v>
      </c>
      <c r="C43" t="s">
        <v>68</v>
      </c>
      <c r="D43" t="s">
        <v>41</v>
      </c>
      <c r="E43" t="s">
        <v>43</v>
      </c>
      <c r="G43" t="s">
        <v>2</v>
      </c>
      <c r="H43">
        <v>35</v>
      </c>
      <c r="I43" t="s">
        <v>29</v>
      </c>
      <c r="J43" s="1">
        <v>41730</v>
      </c>
      <c r="K43">
        <v>0</v>
      </c>
      <c r="M43" t="s">
        <v>2</v>
      </c>
      <c r="O43">
        <v>1.4</v>
      </c>
      <c r="Q43" t="str">
        <f t="shared" si="1"/>
        <v>AE</v>
      </c>
      <c r="R43">
        <f>R41*0.01</f>
        <v>-0.01</v>
      </c>
      <c r="U43">
        <f t="shared" si="2"/>
        <v>-1.3999999999999999E-2</v>
      </c>
      <c r="X43">
        <f t="shared" si="0"/>
        <v>-8.9577023196985833E-3</v>
      </c>
      <c r="Z43">
        <f t="shared" si="3"/>
        <v>1.042297680301417E-3</v>
      </c>
    </row>
    <row r="44" spans="1:26" x14ac:dyDescent="0.25">
      <c r="A44">
        <v>36</v>
      </c>
      <c r="B44" t="s">
        <v>29</v>
      </c>
      <c r="C44" t="s">
        <v>30</v>
      </c>
      <c r="D44" t="s">
        <v>41</v>
      </c>
      <c r="E44" t="s">
        <v>6</v>
      </c>
      <c r="F44" t="s">
        <v>2</v>
      </c>
      <c r="H44">
        <v>36</v>
      </c>
      <c r="I44" t="s">
        <v>29</v>
      </c>
      <c r="J44" s="1">
        <v>36462</v>
      </c>
      <c r="K44">
        <v>0</v>
      </c>
      <c r="M44" t="s">
        <v>10</v>
      </c>
      <c r="O44">
        <v>0.8</v>
      </c>
      <c r="Q44" t="str">
        <f t="shared" si="1"/>
        <v>AE</v>
      </c>
      <c r="R44" s="14">
        <v>-1</v>
      </c>
      <c r="U44">
        <f t="shared" si="2"/>
        <v>-0.8</v>
      </c>
      <c r="X44">
        <f t="shared" ref="X44:X75" si="6">IF(Q44="AI",R44*(1+($U$7-1)*O44),R44*(1+($U$8-1)*O44))</f>
        <v>-0.94044013255420478</v>
      </c>
      <c r="Z44">
        <f t="shared" si="3"/>
        <v>5.9559867445795223E-2</v>
      </c>
    </row>
    <row r="45" spans="1:26" x14ac:dyDescent="0.25">
      <c r="A45">
        <v>37</v>
      </c>
      <c r="B45" t="s">
        <v>29</v>
      </c>
      <c r="C45" t="s">
        <v>30</v>
      </c>
      <c r="D45" t="s">
        <v>41</v>
      </c>
      <c r="E45" t="s">
        <v>41</v>
      </c>
      <c r="F45" t="s">
        <v>2</v>
      </c>
      <c r="H45">
        <v>37</v>
      </c>
      <c r="I45" t="s">
        <v>29</v>
      </c>
      <c r="J45" s="1">
        <v>36462</v>
      </c>
      <c r="K45">
        <v>0</v>
      </c>
      <c r="M45" t="s">
        <v>10</v>
      </c>
      <c r="O45">
        <v>1.2</v>
      </c>
      <c r="Q45" t="str">
        <f t="shared" si="1"/>
        <v>AE</v>
      </c>
      <c r="R45">
        <f>R44*0.01</f>
        <v>-0.01</v>
      </c>
      <c r="U45">
        <f t="shared" si="2"/>
        <v>-1.2E-2</v>
      </c>
      <c r="X45">
        <f t="shared" si="6"/>
        <v>-9.1066019883130709E-3</v>
      </c>
      <c r="Z45">
        <f t="shared" si="3"/>
        <v>8.9339801168692931E-4</v>
      </c>
    </row>
    <row r="46" spans="1:26" x14ac:dyDescent="0.25">
      <c r="A46">
        <v>38</v>
      </c>
      <c r="B46" t="s">
        <v>29</v>
      </c>
      <c r="C46" t="s">
        <v>30</v>
      </c>
      <c r="D46" t="s">
        <v>41</v>
      </c>
      <c r="E46" t="s">
        <v>43</v>
      </c>
      <c r="F46" t="s">
        <v>2</v>
      </c>
      <c r="H46">
        <v>38</v>
      </c>
      <c r="I46" t="s">
        <v>29</v>
      </c>
      <c r="J46" s="1">
        <v>36462</v>
      </c>
      <c r="K46">
        <v>0</v>
      </c>
      <c r="M46" t="s">
        <v>10</v>
      </c>
      <c r="O46">
        <v>1.2</v>
      </c>
      <c r="Q46" t="str">
        <f t="shared" si="1"/>
        <v>AE</v>
      </c>
      <c r="R46">
        <f>R44*0.01</f>
        <v>-0.01</v>
      </c>
      <c r="U46">
        <f t="shared" si="2"/>
        <v>-1.2E-2</v>
      </c>
      <c r="X46">
        <f t="shared" si="6"/>
        <v>-9.1066019883130709E-3</v>
      </c>
      <c r="Z46">
        <f t="shared" si="3"/>
        <v>8.9339801168692931E-4</v>
      </c>
    </row>
    <row r="47" spans="1:26" x14ac:dyDescent="0.25">
      <c r="A47">
        <v>39</v>
      </c>
      <c r="B47" t="s">
        <v>29</v>
      </c>
      <c r="C47" t="s">
        <v>30</v>
      </c>
      <c r="D47" t="s">
        <v>41</v>
      </c>
      <c r="E47" t="s">
        <v>6</v>
      </c>
      <c r="F47" t="s">
        <v>10</v>
      </c>
      <c r="H47">
        <v>39</v>
      </c>
      <c r="I47" t="s">
        <v>29</v>
      </c>
      <c r="J47" s="1">
        <v>36462</v>
      </c>
      <c r="K47">
        <v>0</v>
      </c>
      <c r="M47" t="s">
        <v>10</v>
      </c>
      <c r="O47">
        <v>1.2</v>
      </c>
      <c r="Q47" t="str">
        <f t="shared" si="1"/>
        <v>AE</v>
      </c>
      <c r="R47" s="14">
        <v>-1</v>
      </c>
      <c r="U47">
        <f t="shared" si="2"/>
        <v>-1.2</v>
      </c>
      <c r="X47">
        <f t="shared" si="6"/>
        <v>-0.91066019883130711</v>
      </c>
      <c r="Z47">
        <f t="shared" si="3"/>
        <v>8.9339801168692889E-2</v>
      </c>
    </row>
    <row r="48" spans="1:26" x14ac:dyDescent="0.25">
      <c r="A48">
        <v>40</v>
      </c>
      <c r="B48" t="s">
        <v>29</v>
      </c>
      <c r="C48" t="s">
        <v>30</v>
      </c>
      <c r="D48" t="s">
        <v>41</v>
      </c>
      <c r="E48" t="s">
        <v>41</v>
      </c>
      <c r="F48" t="s">
        <v>10</v>
      </c>
      <c r="H48">
        <v>40</v>
      </c>
      <c r="I48" t="s">
        <v>29</v>
      </c>
      <c r="J48" s="1">
        <v>36462</v>
      </c>
      <c r="K48">
        <v>0</v>
      </c>
      <c r="M48" t="s">
        <v>10</v>
      </c>
      <c r="O48">
        <v>1.2</v>
      </c>
      <c r="Q48" t="str">
        <f t="shared" si="1"/>
        <v>AE</v>
      </c>
      <c r="R48">
        <f>R47*0.01</f>
        <v>-0.01</v>
      </c>
      <c r="U48">
        <f t="shared" si="2"/>
        <v>-1.2E-2</v>
      </c>
      <c r="X48">
        <f t="shared" si="6"/>
        <v>-9.1066019883130709E-3</v>
      </c>
      <c r="Z48">
        <f t="shared" si="3"/>
        <v>8.9339801168692931E-4</v>
      </c>
    </row>
    <row r="49" spans="1:26" x14ac:dyDescent="0.25">
      <c r="A49">
        <v>41</v>
      </c>
      <c r="B49" t="s">
        <v>29</v>
      </c>
      <c r="C49" t="s">
        <v>30</v>
      </c>
      <c r="D49" t="s">
        <v>41</v>
      </c>
      <c r="E49" t="s">
        <v>43</v>
      </c>
      <c r="F49" t="s">
        <v>10</v>
      </c>
      <c r="H49">
        <v>41</v>
      </c>
      <c r="I49" t="s">
        <v>29</v>
      </c>
      <c r="J49" s="1">
        <v>36462</v>
      </c>
      <c r="K49">
        <v>0</v>
      </c>
      <c r="M49" t="s">
        <v>10</v>
      </c>
      <c r="O49">
        <v>1.2</v>
      </c>
      <c r="Q49" t="str">
        <f t="shared" si="1"/>
        <v>AE</v>
      </c>
      <c r="R49">
        <f>R47*0.01</f>
        <v>-0.01</v>
      </c>
      <c r="U49">
        <f t="shared" si="2"/>
        <v>-1.2E-2</v>
      </c>
      <c r="X49">
        <f t="shared" si="6"/>
        <v>-9.1066019883130709E-3</v>
      </c>
      <c r="Z49">
        <f t="shared" si="3"/>
        <v>8.9339801168692931E-4</v>
      </c>
    </row>
    <row r="50" spans="1:26" x14ac:dyDescent="0.25">
      <c r="A50">
        <v>42</v>
      </c>
      <c r="B50" t="s">
        <v>25</v>
      </c>
      <c r="C50" t="s">
        <v>30</v>
      </c>
      <c r="D50" t="s">
        <v>41</v>
      </c>
      <c r="E50" t="s">
        <v>6</v>
      </c>
      <c r="F50" t="s">
        <v>2</v>
      </c>
      <c r="H50">
        <v>42</v>
      </c>
      <c r="I50" t="s">
        <v>25</v>
      </c>
      <c r="J50" s="1">
        <v>42826</v>
      </c>
      <c r="K50">
        <v>1</v>
      </c>
      <c r="M50" t="s">
        <v>69</v>
      </c>
      <c r="O50">
        <v>1</v>
      </c>
      <c r="Q50" t="str">
        <f t="shared" si="1"/>
        <v>AI</v>
      </c>
      <c r="R50" s="14">
        <v>20</v>
      </c>
      <c r="U50">
        <f t="shared" si="2"/>
        <v>20</v>
      </c>
      <c r="X50">
        <f t="shared" si="6"/>
        <v>21.488996686144883</v>
      </c>
      <c r="Z50">
        <f t="shared" si="3"/>
        <v>1.4889966861448833</v>
      </c>
    </row>
    <row r="51" spans="1:26" x14ac:dyDescent="0.25">
      <c r="A51">
        <v>43</v>
      </c>
      <c r="B51" t="s">
        <v>25</v>
      </c>
      <c r="C51" t="s">
        <v>30</v>
      </c>
      <c r="D51" t="s">
        <v>41</v>
      </c>
      <c r="E51" t="s">
        <v>41</v>
      </c>
      <c r="F51" t="s">
        <v>2</v>
      </c>
      <c r="H51">
        <v>43</v>
      </c>
      <c r="I51" t="s">
        <v>25</v>
      </c>
      <c r="J51" s="1">
        <v>42826</v>
      </c>
      <c r="K51">
        <v>1.2</v>
      </c>
      <c r="M51" t="s">
        <v>69</v>
      </c>
      <c r="O51">
        <v>1.35</v>
      </c>
      <c r="Q51" t="str">
        <f t="shared" si="1"/>
        <v>AI</v>
      </c>
      <c r="R51">
        <f>R50*0.01</f>
        <v>0.2</v>
      </c>
      <c r="U51">
        <f t="shared" si="2"/>
        <v>0.27</v>
      </c>
      <c r="X51">
        <f t="shared" si="6"/>
        <v>0.22010145526295594</v>
      </c>
      <c r="Z51">
        <f t="shared" si="3"/>
        <v>2.0101455262955925E-2</v>
      </c>
    </row>
    <row r="52" spans="1:26" x14ac:dyDescent="0.25">
      <c r="A52">
        <v>44</v>
      </c>
      <c r="B52" t="s">
        <v>25</v>
      </c>
      <c r="C52" t="s">
        <v>30</v>
      </c>
      <c r="D52" t="s">
        <v>41</v>
      </c>
      <c r="E52" t="s">
        <v>43</v>
      </c>
      <c r="F52" t="s">
        <v>2</v>
      </c>
      <c r="H52">
        <v>44</v>
      </c>
      <c r="I52" t="s">
        <v>25</v>
      </c>
      <c r="J52" s="1">
        <v>42826</v>
      </c>
      <c r="K52">
        <v>1.2</v>
      </c>
      <c r="M52" t="s">
        <v>69</v>
      </c>
      <c r="O52">
        <v>1.35</v>
      </c>
      <c r="Q52" t="str">
        <f t="shared" si="1"/>
        <v>AI</v>
      </c>
      <c r="R52">
        <f>R50*0.01</f>
        <v>0.2</v>
      </c>
      <c r="U52">
        <f t="shared" si="2"/>
        <v>0.27</v>
      </c>
      <c r="X52">
        <f t="shared" si="6"/>
        <v>0.22010145526295594</v>
      </c>
      <c r="Z52">
        <f t="shared" si="3"/>
        <v>2.0101455262955925E-2</v>
      </c>
    </row>
    <row r="53" spans="1:26" x14ac:dyDescent="0.25">
      <c r="A53">
        <v>45</v>
      </c>
      <c r="B53" t="s">
        <v>25</v>
      </c>
      <c r="C53" t="s">
        <v>30</v>
      </c>
      <c r="D53" t="s">
        <v>41</v>
      </c>
      <c r="E53" t="s">
        <v>6</v>
      </c>
      <c r="F53" t="s">
        <v>10</v>
      </c>
      <c r="H53">
        <v>45</v>
      </c>
      <c r="I53" t="s">
        <v>25</v>
      </c>
      <c r="J53" s="1">
        <v>42826</v>
      </c>
      <c r="K53">
        <v>1</v>
      </c>
      <c r="M53" t="s">
        <v>69</v>
      </c>
      <c r="O53">
        <v>1.35</v>
      </c>
      <c r="Q53" t="str">
        <f t="shared" si="1"/>
        <v>AI</v>
      </c>
      <c r="R53" s="14">
        <v>10</v>
      </c>
      <c r="U53">
        <f t="shared" si="2"/>
        <v>13.5</v>
      </c>
      <c r="X53">
        <f t="shared" si="6"/>
        <v>11.005072763147796</v>
      </c>
      <c r="Z53">
        <f t="shared" si="3"/>
        <v>1.0050727631477958</v>
      </c>
    </row>
    <row r="54" spans="1:26" x14ac:dyDescent="0.25">
      <c r="A54">
        <v>46</v>
      </c>
      <c r="B54" t="s">
        <v>25</v>
      </c>
      <c r="C54" t="s">
        <v>30</v>
      </c>
      <c r="D54" t="s">
        <v>41</v>
      </c>
      <c r="E54" t="s">
        <v>41</v>
      </c>
      <c r="F54" t="s">
        <v>10</v>
      </c>
      <c r="H54">
        <v>46</v>
      </c>
      <c r="I54" t="s">
        <v>25</v>
      </c>
      <c r="J54" s="1">
        <v>42826</v>
      </c>
      <c r="K54">
        <v>1.2</v>
      </c>
      <c r="M54" t="s">
        <v>69</v>
      </c>
      <c r="O54">
        <v>1.35</v>
      </c>
      <c r="Q54" t="str">
        <f t="shared" si="1"/>
        <v>AI</v>
      </c>
      <c r="R54">
        <f>R53*0.01</f>
        <v>0.1</v>
      </c>
      <c r="U54">
        <f t="shared" si="2"/>
        <v>0.13500000000000001</v>
      </c>
      <c r="X54">
        <f t="shared" si="6"/>
        <v>0.11005072763147797</v>
      </c>
      <c r="Z54">
        <f t="shared" si="3"/>
        <v>1.0050727631477963E-2</v>
      </c>
    </row>
    <row r="55" spans="1:26" x14ac:dyDescent="0.25">
      <c r="A55">
        <v>47</v>
      </c>
      <c r="B55" t="s">
        <v>25</v>
      </c>
      <c r="C55" t="s">
        <v>30</v>
      </c>
      <c r="D55" t="s">
        <v>41</v>
      </c>
      <c r="E55" t="s">
        <v>43</v>
      </c>
      <c r="F55" t="s">
        <v>10</v>
      </c>
      <c r="H55">
        <v>47</v>
      </c>
      <c r="I55" t="s">
        <v>25</v>
      </c>
      <c r="J55" s="1">
        <v>42826</v>
      </c>
      <c r="K55">
        <v>1.2</v>
      </c>
      <c r="M55" t="s">
        <v>69</v>
      </c>
      <c r="O55">
        <v>1.35</v>
      </c>
      <c r="Q55" t="str">
        <f t="shared" si="1"/>
        <v>AI</v>
      </c>
      <c r="R55">
        <f>R53*0.01</f>
        <v>0.1</v>
      </c>
      <c r="U55">
        <f t="shared" si="2"/>
        <v>0.13500000000000001</v>
      </c>
      <c r="X55">
        <f t="shared" si="6"/>
        <v>0.11005072763147797</v>
      </c>
      <c r="Z55">
        <f t="shared" si="3"/>
        <v>1.0050727631477963E-2</v>
      </c>
    </row>
    <row r="56" spans="1:26" x14ac:dyDescent="0.25">
      <c r="A56">
        <v>48</v>
      </c>
      <c r="B56" t="s">
        <v>29</v>
      </c>
      <c r="C56" t="s">
        <v>30</v>
      </c>
      <c r="D56" t="s">
        <v>41</v>
      </c>
      <c r="E56" t="s">
        <v>6</v>
      </c>
      <c r="F56" t="s">
        <v>2</v>
      </c>
      <c r="H56">
        <v>48</v>
      </c>
      <c r="I56" t="s">
        <v>29</v>
      </c>
      <c r="J56" s="1">
        <v>42313</v>
      </c>
      <c r="K56">
        <v>0</v>
      </c>
      <c r="M56" t="s">
        <v>69</v>
      </c>
      <c r="O56">
        <v>1</v>
      </c>
      <c r="Q56" t="str">
        <f t="shared" si="1"/>
        <v>AE</v>
      </c>
      <c r="R56" s="14">
        <v>-1</v>
      </c>
      <c r="U56">
        <f t="shared" si="2"/>
        <v>-1</v>
      </c>
      <c r="X56">
        <f t="shared" si="6"/>
        <v>-0.92555016569275594</v>
      </c>
      <c r="Z56">
        <f t="shared" si="3"/>
        <v>7.4449834307244056E-2</v>
      </c>
    </row>
    <row r="57" spans="1:26" x14ac:dyDescent="0.25">
      <c r="A57">
        <v>49</v>
      </c>
      <c r="B57" t="s">
        <v>29</v>
      </c>
      <c r="C57" t="s">
        <v>30</v>
      </c>
      <c r="D57" t="s">
        <v>41</v>
      </c>
      <c r="E57" t="s">
        <v>41</v>
      </c>
      <c r="F57" t="s">
        <v>2</v>
      </c>
      <c r="H57">
        <v>49</v>
      </c>
      <c r="I57" t="s">
        <v>29</v>
      </c>
      <c r="J57" s="1">
        <v>42313</v>
      </c>
      <c r="K57">
        <v>0</v>
      </c>
      <c r="M57" t="s">
        <v>69</v>
      </c>
      <c r="O57">
        <v>1.35</v>
      </c>
      <c r="Q57" t="str">
        <f t="shared" si="1"/>
        <v>AE</v>
      </c>
      <c r="R57">
        <f>R56*0.01</f>
        <v>-0.01</v>
      </c>
      <c r="U57">
        <f t="shared" si="2"/>
        <v>-1.3500000000000002E-2</v>
      </c>
      <c r="X57">
        <f t="shared" si="6"/>
        <v>-8.9949272368522043E-3</v>
      </c>
      <c r="Z57">
        <f t="shared" si="3"/>
        <v>1.0050727631477959E-3</v>
      </c>
    </row>
    <row r="58" spans="1:26" x14ac:dyDescent="0.25">
      <c r="A58">
        <v>50</v>
      </c>
      <c r="B58" t="s">
        <v>29</v>
      </c>
      <c r="C58" t="s">
        <v>30</v>
      </c>
      <c r="D58" t="s">
        <v>41</v>
      </c>
      <c r="E58" t="s">
        <v>43</v>
      </c>
      <c r="F58" t="s">
        <v>2</v>
      </c>
      <c r="H58">
        <v>50</v>
      </c>
      <c r="I58" t="s">
        <v>29</v>
      </c>
      <c r="J58" s="1">
        <v>42313</v>
      </c>
      <c r="K58">
        <v>0</v>
      </c>
      <c r="M58" t="s">
        <v>69</v>
      </c>
      <c r="O58">
        <v>1.35</v>
      </c>
      <c r="Q58" t="str">
        <f t="shared" si="1"/>
        <v>AE</v>
      </c>
      <c r="R58">
        <f>R56*0.01</f>
        <v>-0.01</v>
      </c>
      <c r="U58">
        <f t="shared" si="2"/>
        <v>-1.3500000000000002E-2</v>
      </c>
      <c r="X58">
        <f t="shared" si="6"/>
        <v>-8.9949272368522043E-3</v>
      </c>
      <c r="Z58">
        <f t="shared" si="3"/>
        <v>1.0050727631477959E-3</v>
      </c>
    </row>
    <row r="59" spans="1:26" x14ac:dyDescent="0.25">
      <c r="A59">
        <v>51</v>
      </c>
      <c r="B59" t="s">
        <v>29</v>
      </c>
      <c r="C59" t="s">
        <v>30</v>
      </c>
      <c r="D59" t="s">
        <v>41</v>
      </c>
      <c r="E59" t="s">
        <v>6</v>
      </c>
      <c r="F59" t="s">
        <v>10</v>
      </c>
      <c r="H59">
        <v>51</v>
      </c>
      <c r="I59" t="s">
        <v>29</v>
      </c>
      <c r="J59" s="1">
        <v>42313</v>
      </c>
      <c r="K59">
        <v>0</v>
      </c>
      <c r="M59" t="s">
        <v>69</v>
      </c>
      <c r="O59">
        <v>1.35</v>
      </c>
      <c r="Q59" t="str">
        <f t="shared" si="1"/>
        <v>AE</v>
      </c>
      <c r="R59" s="14">
        <v>-1</v>
      </c>
      <c r="U59">
        <f t="shared" si="2"/>
        <v>-1.35</v>
      </c>
      <c r="X59">
        <f t="shared" si="6"/>
        <v>-0.89949272368522049</v>
      </c>
      <c r="Z59">
        <f t="shared" si="3"/>
        <v>0.10050727631477951</v>
      </c>
    </row>
    <row r="60" spans="1:26" x14ac:dyDescent="0.25">
      <c r="A60">
        <v>52</v>
      </c>
      <c r="B60" t="s">
        <v>29</v>
      </c>
      <c r="C60" t="s">
        <v>30</v>
      </c>
      <c r="D60" t="s">
        <v>41</v>
      </c>
      <c r="E60" t="s">
        <v>41</v>
      </c>
      <c r="F60" t="s">
        <v>10</v>
      </c>
      <c r="H60">
        <v>52</v>
      </c>
      <c r="I60" t="s">
        <v>29</v>
      </c>
      <c r="J60" s="1">
        <v>42313</v>
      </c>
      <c r="K60">
        <v>0</v>
      </c>
      <c r="M60" t="s">
        <v>69</v>
      </c>
      <c r="O60">
        <v>1.35</v>
      </c>
      <c r="Q60" t="str">
        <f t="shared" si="1"/>
        <v>AE</v>
      </c>
      <c r="R60">
        <f>R59*0.01</f>
        <v>-0.01</v>
      </c>
      <c r="U60">
        <f t="shared" si="2"/>
        <v>-1.3500000000000002E-2</v>
      </c>
      <c r="X60">
        <f t="shared" si="6"/>
        <v>-8.9949272368522043E-3</v>
      </c>
      <c r="Z60">
        <f t="shared" si="3"/>
        <v>1.0050727631477959E-3</v>
      </c>
    </row>
    <row r="61" spans="1:26" x14ac:dyDescent="0.25">
      <c r="A61">
        <v>53</v>
      </c>
      <c r="B61" t="s">
        <v>29</v>
      </c>
      <c r="C61" t="s">
        <v>30</v>
      </c>
      <c r="D61" t="s">
        <v>41</v>
      </c>
      <c r="E61" t="s">
        <v>43</v>
      </c>
      <c r="F61" t="s">
        <v>10</v>
      </c>
      <c r="H61">
        <v>53</v>
      </c>
      <c r="I61" t="s">
        <v>29</v>
      </c>
      <c r="J61" s="1">
        <v>42313</v>
      </c>
      <c r="K61">
        <v>0</v>
      </c>
      <c r="M61" t="s">
        <v>69</v>
      </c>
      <c r="O61">
        <v>1.35</v>
      </c>
      <c r="Q61" t="str">
        <f t="shared" si="1"/>
        <v>AE</v>
      </c>
      <c r="R61">
        <f>R59*0.01</f>
        <v>-0.01</v>
      </c>
      <c r="U61">
        <f t="shared" si="2"/>
        <v>-1.3500000000000002E-2</v>
      </c>
      <c r="X61">
        <f t="shared" si="6"/>
        <v>-8.9949272368522043E-3</v>
      </c>
      <c r="Z61">
        <f t="shared" si="3"/>
        <v>1.0050727631477959E-3</v>
      </c>
    </row>
    <row r="62" spans="1:26" x14ac:dyDescent="0.25">
      <c r="A62">
        <v>54</v>
      </c>
      <c r="B62" t="s">
        <v>25</v>
      </c>
      <c r="C62" t="s">
        <v>30</v>
      </c>
      <c r="D62" t="s">
        <v>41</v>
      </c>
      <c r="E62" t="s">
        <v>6</v>
      </c>
      <c r="F62" t="s">
        <v>2</v>
      </c>
      <c r="H62">
        <v>54</v>
      </c>
      <c r="I62" t="s">
        <v>25</v>
      </c>
      <c r="J62" s="1">
        <v>42826</v>
      </c>
      <c r="K62">
        <v>1</v>
      </c>
      <c r="M62" t="s">
        <v>70</v>
      </c>
      <c r="O62">
        <v>1</v>
      </c>
      <c r="Q62" t="str">
        <f t="shared" si="1"/>
        <v>AI</v>
      </c>
      <c r="R62" s="14">
        <v>20</v>
      </c>
      <c r="U62">
        <f t="shared" si="2"/>
        <v>20</v>
      </c>
      <c r="X62">
        <f t="shared" si="6"/>
        <v>21.488996686144883</v>
      </c>
      <c r="Z62">
        <f t="shared" si="3"/>
        <v>1.4889966861448833</v>
      </c>
    </row>
    <row r="63" spans="1:26" x14ac:dyDescent="0.25">
      <c r="A63">
        <v>55</v>
      </c>
      <c r="B63" t="s">
        <v>25</v>
      </c>
      <c r="C63" t="s">
        <v>30</v>
      </c>
      <c r="D63" t="s">
        <v>41</v>
      </c>
      <c r="E63" t="s">
        <v>41</v>
      </c>
      <c r="F63" t="s">
        <v>2</v>
      </c>
      <c r="H63">
        <v>55</v>
      </c>
      <c r="I63" t="s">
        <v>25</v>
      </c>
      <c r="J63" s="1">
        <v>42826</v>
      </c>
      <c r="K63">
        <v>1.2</v>
      </c>
      <c r="M63" t="s">
        <v>70</v>
      </c>
      <c r="O63">
        <v>1.35</v>
      </c>
      <c r="Q63" t="str">
        <f t="shared" si="1"/>
        <v>AI</v>
      </c>
      <c r="R63">
        <f>R62*0.01</f>
        <v>0.2</v>
      </c>
      <c r="U63">
        <f t="shared" si="2"/>
        <v>0.27</v>
      </c>
      <c r="X63">
        <f t="shared" si="6"/>
        <v>0.22010145526295594</v>
      </c>
      <c r="Z63">
        <f t="shared" si="3"/>
        <v>2.0101455262955925E-2</v>
      </c>
    </row>
    <row r="64" spans="1:26" x14ac:dyDescent="0.25">
      <c r="A64">
        <v>56</v>
      </c>
      <c r="B64" t="s">
        <v>25</v>
      </c>
      <c r="C64" t="s">
        <v>30</v>
      </c>
      <c r="D64" t="s">
        <v>41</v>
      </c>
      <c r="E64" t="s">
        <v>43</v>
      </c>
      <c r="F64" t="s">
        <v>2</v>
      </c>
      <c r="H64">
        <v>56</v>
      </c>
      <c r="I64" t="s">
        <v>25</v>
      </c>
      <c r="J64" s="1">
        <v>42826</v>
      </c>
      <c r="K64">
        <v>1.2</v>
      </c>
      <c r="M64" t="s">
        <v>70</v>
      </c>
      <c r="O64">
        <v>1.35</v>
      </c>
      <c r="Q64" t="str">
        <f t="shared" si="1"/>
        <v>AI</v>
      </c>
      <c r="R64">
        <f>R62*0.01</f>
        <v>0.2</v>
      </c>
      <c r="U64">
        <f t="shared" si="2"/>
        <v>0.27</v>
      </c>
      <c r="X64">
        <f t="shared" si="6"/>
        <v>0.22010145526295594</v>
      </c>
      <c r="Z64">
        <f t="shared" si="3"/>
        <v>2.0101455262955925E-2</v>
      </c>
    </row>
    <row r="65" spans="1:26" x14ac:dyDescent="0.25">
      <c r="A65">
        <v>57</v>
      </c>
      <c r="B65" t="s">
        <v>25</v>
      </c>
      <c r="C65" t="s">
        <v>30</v>
      </c>
      <c r="D65" t="s">
        <v>41</v>
      </c>
      <c r="E65" t="s">
        <v>6</v>
      </c>
      <c r="F65" t="s">
        <v>10</v>
      </c>
      <c r="H65">
        <v>57</v>
      </c>
      <c r="I65" t="s">
        <v>25</v>
      </c>
      <c r="J65" s="1">
        <v>42826</v>
      </c>
      <c r="K65">
        <v>1</v>
      </c>
      <c r="M65" t="s">
        <v>70</v>
      </c>
      <c r="O65">
        <v>1.25</v>
      </c>
      <c r="Q65" t="str">
        <f t="shared" si="1"/>
        <v>AI</v>
      </c>
      <c r="R65" s="14">
        <v>10</v>
      </c>
      <c r="U65">
        <f t="shared" si="2"/>
        <v>12.5</v>
      </c>
      <c r="X65">
        <f t="shared" si="6"/>
        <v>10.930622928840553</v>
      </c>
      <c r="Z65">
        <f t="shared" si="3"/>
        <v>0.93062292884055253</v>
      </c>
    </row>
    <row r="66" spans="1:26" x14ac:dyDescent="0.25">
      <c r="A66">
        <v>58</v>
      </c>
      <c r="B66" t="s">
        <v>25</v>
      </c>
      <c r="C66" t="s">
        <v>30</v>
      </c>
      <c r="D66" t="s">
        <v>41</v>
      </c>
      <c r="E66" t="s">
        <v>41</v>
      </c>
      <c r="F66" t="s">
        <v>10</v>
      </c>
      <c r="H66">
        <v>58</v>
      </c>
      <c r="I66" t="s">
        <v>25</v>
      </c>
      <c r="J66" s="1">
        <v>42826</v>
      </c>
      <c r="K66">
        <v>1.2</v>
      </c>
      <c r="M66" t="s">
        <v>70</v>
      </c>
      <c r="O66">
        <v>1.35</v>
      </c>
      <c r="Q66" t="str">
        <f t="shared" si="1"/>
        <v>AI</v>
      </c>
      <c r="R66">
        <f>R65*0.01</f>
        <v>0.1</v>
      </c>
      <c r="U66">
        <f t="shared" si="2"/>
        <v>0.13500000000000001</v>
      </c>
      <c r="X66">
        <f t="shared" si="6"/>
        <v>0.11005072763147797</v>
      </c>
      <c r="Z66">
        <f t="shared" si="3"/>
        <v>1.0050727631477963E-2</v>
      </c>
    </row>
    <row r="67" spans="1:26" x14ac:dyDescent="0.25">
      <c r="A67">
        <v>59</v>
      </c>
      <c r="B67" t="s">
        <v>25</v>
      </c>
      <c r="C67" t="s">
        <v>30</v>
      </c>
      <c r="D67" t="s">
        <v>41</v>
      </c>
      <c r="E67" t="s">
        <v>43</v>
      </c>
      <c r="F67" t="s">
        <v>10</v>
      </c>
      <c r="H67">
        <v>59</v>
      </c>
      <c r="I67" t="s">
        <v>25</v>
      </c>
      <c r="J67" s="1">
        <v>42826</v>
      </c>
      <c r="K67">
        <v>1.2</v>
      </c>
      <c r="M67" t="s">
        <v>70</v>
      </c>
      <c r="O67">
        <v>1.35</v>
      </c>
      <c r="Q67" t="str">
        <f t="shared" si="1"/>
        <v>AI</v>
      </c>
      <c r="R67">
        <f>R65*0.01</f>
        <v>0.1</v>
      </c>
      <c r="U67">
        <f t="shared" si="2"/>
        <v>0.13500000000000001</v>
      </c>
      <c r="X67">
        <f t="shared" si="6"/>
        <v>0.11005072763147797</v>
      </c>
      <c r="Z67">
        <f t="shared" si="3"/>
        <v>1.0050727631477963E-2</v>
      </c>
    </row>
    <row r="68" spans="1:26" x14ac:dyDescent="0.25">
      <c r="A68">
        <v>60</v>
      </c>
      <c r="B68" t="s">
        <v>29</v>
      </c>
      <c r="C68" t="s">
        <v>30</v>
      </c>
      <c r="D68" t="s">
        <v>41</v>
      </c>
      <c r="E68" t="s">
        <v>6</v>
      </c>
      <c r="F68" t="s">
        <v>2</v>
      </c>
      <c r="H68">
        <v>60</v>
      </c>
      <c r="I68" t="s">
        <v>29</v>
      </c>
      <c r="J68" s="1">
        <v>42313</v>
      </c>
      <c r="K68">
        <v>0</v>
      </c>
      <c r="M68" t="s">
        <v>70</v>
      </c>
      <c r="O68">
        <v>1</v>
      </c>
      <c r="Q68" t="str">
        <f t="shared" si="1"/>
        <v>AE</v>
      </c>
      <c r="R68" s="14">
        <v>-10</v>
      </c>
      <c r="U68">
        <f t="shared" si="2"/>
        <v>-10</v>
      </c>
      <c r="X68">
        <f t="shared" si="6"/>
        <v>-9.2555016569275601</v>
      </c>
      <c r="Z68">
        <f t="shared" si="3"/>
        <v>0.74449834307243989</v>
      </c>
    </row>
    <row r="69" spans="1:26" x14ac:dyDescent="0.25">
      <c r="A69">
        <v>61</v>
      </c>
      <c r="B69" t="s">
        <v>29</v>
      </c>
      <c r="C69" t="s">
        <v>30</v>
      </c>
      <c r="D69" t="s">
        <v>41</v>
      </c>
      <c r="E69" t="s">
        <v>41</v>
      </c>
      <c r="F69" t="s">
        <v>2</v>
      </c>
      <c r="H69">
        <v>61</v>
      </c>
      <c r="I69" t="s">
        <v>29</v>
      </c>
      <c r="J69" s="1">
        <v>42313</v>
      </c>
      <c r="K69">
        <v>0</v>
      </c>
      <c r="M69" t="s">
        <v>70</v>
      </c>
      <c r="O69">
        <v>1.35</v>
      </c>
      <c r="Q69" t="str">
        <f t="shared" si="1"/>
        <v>AE</v>
      </c>
      <c r="R69">
        <f>R68*0.01</f>
        <v>-0.1</v>
      </c>
      <c r="U69">
        <f t="shared" si="2"/>
        <v>-0.13500000000000001</v>
      </c>
      <c r="X69">
        <f t="shared" si="6"/>
        <v>-8.9949272368522057E-2</v>
      </c>
      <c r="Z69">
        <f t="shared" si="3"/>
        <v>1.0050727631477949E-2</v>
      </c>
    </row>
    <row r="70" spans="1:26" x14ac:dyDescent="0.25">
      <c r="A70">
        <v>62</v>
      </c>
      <c r="B70" t="s">
        <v>29</v>
      </c>
      <c r="C70" t="s">
        <v>30</v>
      </c>
      <c r="D70" t="s">
        <v>41</v>
      </c>
      <c r="E70" t="s">
        <v>43</v>
      </c>
      <c r="F70" t="s">
        <v>2</v>
      </c>
      <c r="H70">
        <v>62</v>
      </c>
      <c r="I70" t="s">
        <v>29</v>
      </c>
      <c r="J70" s="1">
        <v>42313</v>
      </c>
      <c r="K70">
        <v>0</v>
      </c>
      <c r="M70" t="s">
        <v>70</v>
      </c>
      <c r="O70">
        <v>1.35</v>
      </c>
      <c r="Q70" t="str">
        <f t="shared" si="1"/>
        <v>AE</v>
      </c>
      <c r="R70">
        <f>R68*0.01</f>
        <v>-0.1</v>
      </c>
      <c r="U70">
        <f t="shared" si="2"/>
        <v>-0.13500000000000001</v>
      </c>
      <c r="X70">
        <f t="shared" si="6"/>
        <v>-8.9949272368522057E-2</v>
      </c>
      <c r="Z70">
        <f t="shared" si="3"/>
        <v>1.0050727631477949E-2</v>
      </c>
    </row>
    <row r="71" spans="1:26" x14ac:dyDescent="0.25">
      <c r="A71">
        <v>63</v>
      </c>
      <c r="B71" t="s">
        <v>29</v>
      </c>
      <c r="C71" t="s">
        <v>30</v>
      </c>
      <c r="D71" t="s">
        <v>41</v>
      </c>
      <c r="E71" t="s">
        <v>6</v>
      </c>
      <c r="F71" t="s">
        <v>10</v>
      </c>
      <c r="H71">
        <v>63</v>
      </c>
      <c r="I71" t="s">
        <v>29</v>
      </c>
      <c r="J71" s="1">
        <v>42313</v>
      </c>
      <c r="K71">
        <v>0</v>
      </c>
      <c r="M71" t="s">
        <v>70</v>
      </c>
      <c r="O71">
        <v>1.25</v>
      </c>
      <c r="Q71" t="str">
        <f t="shared" si="1"/>
        <v>AE</v>
      </c>
      <c r="R71" s="14">
        <v>-5</v>
      </c>
      <c r="U71">
        <f t="shared" si="2"/>
        <v>-6.25</v>
      </c>
      <c r="X71">
        <f t="shared" si="6"/>
        <v>-4.5346885355797246</v>
      </c>
      <c r="Z71">
        <f t="shared" si="3"/>
        <v>0.46531146442027538</v>
      </c>
    </row>
    <row r="72" spans="1:26" x14ac:dyDescent="0.25">
      <c r="A72">
        <v>64</v>
      </c>
      <c r="B72" t="s">
        <v>29</v>
      </c>
      <c r="C72" t="s">
        <v>30</v>
      </c>
      <c r="D72" t="s">
        <v>41</v>
      </c>
      <c r="E72" t="s">
        <v>41</v>
      </c>
      <c r="F72" t="s">
        <v>10</v>
      </c>
      <c r="H72">
        <v>64</v>
      </c>
      <c r="I72" t="s">
        <v>29</v>
      </c>
      <c r="J72" s="1">
        <v>42313</v>
      </c>
      <c r="K72">
        <v>0</v>
      </c>
      <c r="M72" t="s">
        <v>70</v>
      </c>
      <c r="O72">
        <v>1.35</v>
      </c>
      <c r="Q72" t="str">
        <f t="shared" si="1"/>
        <v>AE</v>
      </c>
      <c r="R72">
        <f>R71*0.01</f>
        <v>-0.05</v>
      </c>
      <c r="U72">
        <f t="shared" si="2"/>
        <v>-6.7500000000000004E-2</v>
      </c>
      <c r="X72">
        <f t="shared" si="6"/>
        <v>-4.4974636184261028E-2</v>
      </c>
      <c r="Z72">
        <f t="shared" si="3"/>
        <v>5.0253638157389743E-3</v>
      </c>
    </row>
    <row r="73" spans="1:26" x14ac:dyDescent="0.25">
      <c r="A73">
        <v>65</v>
      </c>
      <c r="B73" t="s">
        <v>29</v>
      </c>
      <c r="C73" t="s">
        <v>30</v>
      </c>
      <c r="D73" t="s">
        <v>41</v>
      </c>
      <c r="E73" t="s">
        <v>43</v>
      </c>
      <c r="F73" t="s">
        <v>10</v>
      </c>
      <c r="H73">
        <v>65</v>
      </c>
      <c r="I73" t="s">
        <v>29</v>
      </c>
      <c r="J73" s="1">
        <v>42313</v>
      </c>
      <c r="K73">
        <v>0</v>
      </c>
      <c r="M73" t="s">
        <v>70</v>
      </c>
      <c r="O73">
        <v>1.35</v>
      </c>
      <c r="Q73" t="str">
        <f t="shared" si="1"/>
        <v>AE</v>
      </c>
      <c r="R73">
        <f>R71*0.01</f>
        <v>-0.05</v>
      </c>
      <c r="U73">
        <f t="shared" si="2"/>
        <v>-6.7500000000000004E-2</v>
      </c>
      <c r="X73">
        <f t="shared" si="6"/>
        <v>-4.4974636184261028E-2</v>
      </c>
      <c r="Z73">
        <f t="shared" si="3"/>
        <v>5.0253638157389743E-3</v>
      </c>
    </row>
    <row r="74" spans="1:26" ht="15.75" thickBot="1" x14ac:dyDescent="0.3">
      <c r="A74" s="6">
        <v>100</v>
      </c>
      <c r="B74" s="21" t="s">
        <v>42</v>
      </c>
      <c r="C74" s="21" t="s">
        <v>25</v>
      </c>
      <c r="D74" s="21" t="s">
        <v>6</v>
      </c>
      <c r="E74" s="21" t="s">
        <v>42</v>
      </c>
      <c r="F74" s="7" t="s">
        <v>2</v>
      </c>
      <c r="G74" s="21">
        <v>0.2</v>
      </c>
      <c r="H74" s="21">
        <v>1</v>
      </c>
      <c r="I74" s="21"/>
      <c r="J74" s="21"/>
      <c r="K74" s="21"/>
      <c r="L74" s="21"/>
      <c r="M74" s="21"/>
      <c r="N74" s="21"/>
      <c r="O74" s="21">
        <v>1.2</v>
      </c>
      <c r="P74" s="21"/>
      <c r="Q74" s="21" t="str">
        <f>C74</f>
        <v>AI</v>
      </c>
      <c r="R74" s="14">
        <v>1</v>
      </c>
      <c r="U74">
        <f t="shared" ref="U74:U137" si="7">O74*R74</f>
        <v>1.2</v>
      </c>
      <c r="X74">
        <f t="shared" si="6"/>
        <v>1.089339801168693</v>
      </c>
      <c r="Z74">
        <f t="shared" si="3"/>
        <v>8.9339801168693E-2</v>
      </c>
    </row>
    <row r="75" spans="1:26" ht="15.75" thickBot="1" x14ac:dyDescent="0.3">
      <c r="A75" s="6">
        <v>101</v>
      </c>
      <c r="B75" s="21" t="s">
        <v>42</v>
      </c>
      <c r="C75" s="21" t="s">
        <v>25</v>
      </c>
      <c r="D75" s="21" t="s">
        <v>43</v>
      </c>
      <c r="E75" s="21" t="s">
        <v>42</v>
      </c>
      <c r="F75" s="7" t="s">
        <v>2</v>
      </c>
      <c r="G75" s="21">
        <v>0.4</v>
      </c>
      <c r="H75" s="21">
        <v>1</v>
      </c>
      <c r="I75" s="21"/>
      <c r="J75" s="21"/>
      <c r="K75" s="21"/>
      <c r="L75" s="21"/>
      <c r="M75" s="21"/>
      <c r="N75" s="21"/>
      <c r="O75" s="21">
        <v>1.4</v>
      </c>
      <c r="P75" s="21"/>
      <c r="Q75" s="21" t="str">
        <f t="shared" ref="Q75:Q138" si="8">C75</f>
        <v>AI</v>
      </c>
      <c r="R75">
        <f>R74*0.01</f>
        <v>0.01</v>
      </c>
      <c r="U75">
        <f t="shared" si="7"/>
        <v>1.3999999999999999E-2</v>
      </c>
      <c r="X75">
        <f t="shared" si="6"/>
        <v>1.1042297680301419E-2</v>
      </c>
      <c r="Z75">
        <f t="shared" si="3"/>
        <v>1.0422976803014187E-3</v>
      </c>
    </row>
    <row r="76" spans="1:26" ht="15.75" thickBot="1" x14ac:dyDescent="0.3">
      <c r="A76" s="6">
        <v>102</v>
      </c>
      <c r="B76" s="21" t="s">
        <v>42</v>
      </c>
      <c r="C76" s="21" t="s">
        <v>29</v>
      </c>
      <c r="D76" s="21" t="s">
        <v>6</v>
      </c>
      <c r="E76" s="21" t="s">
        <v>42</v>
      </c>
      <c r="F76" s="7" t="s">
        <v>2</v>
      </c>
      <c r="G76" s="21">
        <v>0.2</v>
      </c>
      <c r="H76" s="21">
        <v>1</v>
      </c>
      <c r="I76" s="21"/>
      <c r="J76" s="21"/>
      <c r="K76" s="21"/>
      <c r="L76" s="21"/>
      <c r="M76" s="21"/>
      <c r="N76" s="21"/>
      <c r="O76" s="21">
        <v>1.2</v>
      </c>
      <c r="P76" s="21"/>
      <c r="Q76" s="21" t="str">
        <f t="shared" si="8"/>
        <v>AE</v>
      </c>
      <c r="R76" s="14">
        <v>0</v>
      </c>
      <c r="U76">
        <f t="shared" si="7"/>
        <v>0</v>
      </c>
      <c r="X76">
        <f t="shared" ref="X76:X107" si="9">IF(Q76="AI",R76*(1+($U$7-1)*O76),R76*(1+($U$8-1)*O76))</f>
        <v>0</v>
      </c>
      <c r="Z76">
        <f t="shared" si="3"/>
        <v>0</v>
      </c>
    </row>
    <row r="77" spans="1:26" ht="15.75" thickBot="1" x14ac:dyDescent="0.3">
      <c r="A77" s="6">
        <v>103</v>
      </c>
      <c r="B77" s="21" t="s">
        <v>42</v>
      </c>
      <c r="C77" s="21" t="s">
        <v>29</v>
      </c>
      <c r="D77" s="21" t="s">
        <v>43</v>
      </c>
      <c r="E77" s="21" t="s">
        <v>42</v>
      </c>
      <c r="F77" s="7" t="s">
        <v>2</v>
      </c>
      <c r="G77" s="21">
        <v>0.4</v>
      </c>
      <c r="H77" s="21">
        <v>1</v>
      </c>
      <c r="I77" s="21"/>
      <c r="J77" s="21"/>
      <c r="K77" s="21"/>
      <c r="L77" s="21"/>
      <c r="M77" s="21"/>
      <c r="N77" s="21"/>
      <c r="O77" s="21">
        <v>1.4</v>
      </c>
      <c r="P77" s="21"/>
      <c r="Q77" s="21" t="str">
        <f t="shared" si="8"/>
        <v>AE</v>
      </c>
      <c r="R77">
        <f>R76*0.01</f>
        <v>0</v>
      </c>
      <c r="U77">
        <f t="shared" si="7"/>
        <v>0</v>
      </c>
      <c r="X77">
        <f t="shared" si="9"/>
        <v>0</v>
      </c>
      <c r="Z77">
        <f t="shared" ref="Z77:Z140" si="10">X77-R77</f>
        <v>0</v>
      </c>
    </row>
    <row r="78" spans="1:26" ht="15.75" thickBot="1" x14ac:dyDescent="0.3">
      <c r="A78" s="6">
        <v>104</v>
      </c>
      <c r="B78" s="21" t="s">
        <v>42</v>
      </c>
      <c r="C78" s="21" t="s">
        <v>25</v>
      </c>
      <c r="D78" s="21" t="s">
        <v>6</v>
      </c>
      <c r="E78" s="21" t="s">
        <v>42</v>
      </c>
      <c r="F78" s="7" t="s">
        <v>44</v>
      </c>
      <c r="G78" s="21">
        <v>0.4</v>
      </c>
      <c r="H78" s="21">
        <v>1</v>
      </c>
      <c r="I78" s="21"/>
      <c r="J78" s="21"/>
      <c r="K78" s="21"/>
      <c r="L78" s="21"/>
      <c r="M78" s="21"/>
      <c r="N78" s="21"/>
      <c r="O78" s="21">
        <v>1.4</v>
      </c>
      <c r="P78" s="21"/>
      <c r="Q78" s="21" t="str">
        <f t="shared" si="8"/>
        <v>AI</v>
      </c>
      <c r="R78" s="14">
        <v>0</v>
      </c>
      <c r="U78">
        <f t="shared" si="7"/>
        <v>0</v>
      </c>
      <c r="X78">
        <f t="shared" si="9"/>
        <v>0</v>
      </c>
      <c r="Z78">
        <f t="shared" si="10"/>
        <v>0</v>
      </c>
    </row>
    <row r="79" spans="1:26" ht="15.75" thickBot="1" x14ac:dyDescent="0.3">
      <c r="A79" s="6">
        <v>105</v>
      </c>
      <c r="B79" s="21" t="s">
        <v>42</v>
      </c>
      <c r="C79" s="21" t="s">
        <v>25</v>
      </c>
      <c r="D79" s="21" t="s">
        <v>43</v>
      </c>
      <c r="E79" s="21" t="s">
        <v>42</v>
      </c>
      <c r="F79" s="7" t="s">
        <v>44</v>
      </c>
      <c r="G79" s="21">
        <v>0.4</v>
      </c>
      <c r="H79" s="21">
        <v>1</v>
      </c>
      <c r="I79" s="21"/>
      <c r="J79" s="21"/>
      <c r="K79" s="21"/>
      <c r="L79" s="21"/>
      <c r="M79" s="21"/>
      <c r="N79" s="21"/>
      <c r="O79" s="21">
        <v>1.4</v>
      </c>
      <c r="P79" s="21"/>
      <c r="Q79" s="21" t="str">
        <f t="shared" si="8"/>
        <v>AI</v>
      </c>
      <c r="R79">
        <f>R78*0.01</f>
        <v>0</v>
      </c>
      <c r="U79">
        <f t="shared" si="7"/>
        <v>0</v>
      </c>
      <c r="X79">
        <f t="shared" si="9"/>
        <v>0</v>
      </c>
      <c r="Z79">
        <f t="shared" si="10"/>
        <v>0</v>
      </c>
    </row>
    <row r="80" spans="1:26" ht="15.75" thickBot="1" x14ac:dyDescent="0.3">
      <c r="A80" s="6">
        <v>106</v>
      </c>
      <c r="B80" s="21" t="s">
        <v>42</v>
      </c>
      <c r="C80" s="21" t="s">
        <v>29</v>
      </c>
      <c r="D80" s="21" t="s">
        <v>6</v>
      </c>
      <c r="E80" s="21" t="s">
        <v>42</v>
      </c>
      <c r="F80" s="7" t="s">
        <v>44</v>
      </c>
      <c r="G80" s="21">
        <v>0.4</v>
      </c>
      <c r="H80" s="21">
        <v>1</v>
      </c>
      <c r="I80" s="21"/>
      <c r="J80" s="21"/>
      <c r="K80" s="21"/>
      <c r="L80" s="21"/>
      <c r="M80" s="21"/>
      <c r="N80" s="21"/>
      <c r="O80" s="21">
        <v>1.4</v>
      </c>
      <c r="P80" s="21"/>
      <c r="Q80" s="21" t="str">
        <f t="shared" si="8"/>
        <v>AE</v>
      </c>
      <c r="R80" s="14">
        <v>0</v>
      </c>
      <c r="U80">
        <f t="shared" si="7"/>
        <v>0</v>
      </c>
      <c r="X80">
        <f t="shared" si="9"/>
        <v>0</v>
      </c>
      <c r="Z80">
        <f t="shared" si="10"/>
        <v>0</v>
      </c>
    </row>
    <row r="81" spans="1:26" ht="15.75" thickBot="1" x14ac:dyDescent="0.3">
      <c r="A81" s="6">
        <v>107</v>
      </c>
      <c r="B81" s="21" t="s">
        <v>42</v>
      </c>
      <c r="C81" s="21" t="s">
        <v>29</v>
      </c>
      <c r="D81" s="21" t="s">
        <v>43</v>
      </c>
      <c r="E81" s="21" t="s">
        <v>42</v>
      </c>
      <c r="F81" s="7" t="s">
        <v>44</v>
      </c>
      <c r="G81" s="21">
        <v>0.4</v>
      </c>
      <c r="H81" s="21">
        <v>1</v>
      </c>
      <c r="I81" s="21"/>
      <c r="J81" s="21"/>
      <c r="K81" s="21"/>
      <c r="L81" s="21"/>
      <c r="M81" s="21"/>
      <c r="N81" s="21"/>
      <c r="O81" s="21">
        <v>1.4</v>
      </c>
      <c r="P81" s="21"/>
      <c r="Q81" s="21" t="str">
        <f t="shared" si="8"/>
        <v>AE</v>
      </c>
      <c r="R81">
        <f>R80*0.01</f>
        <v>0</v>
      </c>
      <c r="U81">
        <f t="shared" si="7"/>
        <v>0</v>
      </c>
      <c r="X81">
        <f t="shared" si="9"/>
        <v>0</v>
      </c>
      <c r="Z81">
        <f t="shared" si="10"/>
        <v>0</v>
      </c>
    </row>
    <row r="82" spans="1:26" ht="15.75" thickBot="1" x14ac:dyDescent="0.3">
      <c r="A82" s="6">
        <v>108</v>
      </c>
      <c r="B82" s="21" t="s">
        <v>46</v>
      </c>
      <c r="C82" s="21" t="s">
        <v>25</v>
      </c>
      <c r="D82" s="21" t="s">
        <v>6</v>
      </c>
      <c r="E82" s="21" t="s">
        <v>26</v>
      </c>
      <c r="F82" s="7" t="s">
        <v>2</v>
      </c>
      <c r="G82" s="21">
        <v>0</v>
      </c>
      <c r="H82" s="21">
        <v>1</v>
      </c>
      <c r="I82" s="21"/>
      <c r="J82" s="21"/>
      <c r="K82" s="21"/>
      <c r="L82" s="21"/>
      <c r="M82" s="21"/>
      <c r="N82" s="21"/>
      <c r="O82" s="21">
        <v>1</v>
      </c>
      <c r="P82" s="21"/>
      <c r="Q82" s="21" t="str">
        <f t="shared" si="8"/>
        <v>AI</v>
      </c>
      <c r="R82" s="14">
        <v>130</v>
      </c>
      <c r="U82">
        <f t="shared" si="7"/>
        <v>130</v>
      </c>
      <c r="X82">
        <f t="shared" si="9"/>
        <v>139.67847845994174</v>
      </c>
      <c r="Z82">
        <f t="shared" si="10"/>
        <v>9.6784784599417435</v>
      </c>
    </row>
    <row r="83" spans="1:26" ht="15.75" thickBot="1" x14ac:dyDescent="0.3">
      <c r="A83" s="6">
        <v>109</v>
      </c>
      <c r="B83" s="21" t="s">
        <v>46</v>
      </c>
      <c r="C83" s="21" t="s">
        <v>25</v>
      </c>
      <c r="D83" s="21" t="s">
        <v>43</v>
      </c>
      <c r="E83" s="21" t="s">
        <v>26</v>
      </c>
      <c r="F83" s="7" t="s">
        <v>2</v>
      </c>
      <c r="G83" s="21">
        <v>0.4</v>
      </c>
      <c r="H83" s="21">
        <v>1</v>
      </c>
      <c r="I83" s="21"/>
      <c r="J83" s="21"/>
      <c r="K83" s="21"/>
      <c r="L83" s="21"/>
      <c r="M83" s="21"/>
      <c r="N83" s="21"/>
      <c r="O83" s="21">
        <v>1.4</v>
      </c>
      <c r="P83" s="21"/>
      <c r="Q83" s="21" t="str">
        <f t="shared" si="8"/>
        <v>AI</v>
      </c>
      <c r="R83">
        <f>R82*0.01</f>
        <v>1.3</v>
      </c>
      <c r="U83">
        <f t="shared" si="7"/>
        <v>1.8199999999999998</v>
      </c>
      <c r="X83">
        <f t="shared" si="9"/>
        <v>1.4354986984391844</v>
      </c>
      <c r="Z83">
        <f t="shared" si="10"/>
        <v>0.13549869843918438</v>
      </c>
    </row>
    <row r="84" spans="1:26" ht="15.75" thickBot="1" x14ac:dyDescent="0.3">
      <c r="A84" s="6">
        <v>110</v>
      </c>
      <c r="B84" s="21" t="s">
        <v>46</v>
      </c>
      <c r="C84" s="21" t="s">
        <v>29</v>
      </c>
      <c r="D84" s="21" t="s">
        <v>6</v>
      </c>
      <c r="E84" s="21" t="s">
        <v>26</v>
      </c>
      <c r="F84" s="7" t="s">
        <v>2</v>
      </c>
      <c r="G84" s="21">
        <v>0</v>
      </c>
      <c r="H84" s="21">
        <v>1</v>
      </c>
      <c r="I84" s="21"/>
      <c r="J84" s="21"/>
      <c r="K84" s="21"/>
      <c r="L84" s="21"/>
      <c r="M84" s="21"/>
      <c r="N84" s="21"/>
      <c r="O84" s="21">
        <v>1</v>
      </c>
      <c r="P84" s="21"/>
      <c r="Q84" s="21" t="str">
        <f t="shared" si="8"/>
        <v>AE</v>
      </c>
      <c r="R84" s="14">
        <v>-10</v>
      </c>
      <c r="U84">
        <f t="shared" si="7"/>
        <v>-10</v>
      </c>
      <c r="X84">
        <f t="shared" si="9"/>
        <v>-9.2555016569275601</v>
      </c>
      <c r="Z84">
        <f t="shared" si="10"/>
        <v>0.74449834307243989</v>
      </c>
    </row>
    <row r="85" spans="1:26" ht="15.75" thickBot="1" x14ac:dyDescent="0.3">
      <c r="A85" s="6">
        <v>111</v>
      </c>
      <c r="B85" s="21" t="s">
        <v>46</v>
      </c>
      <c r="C85" s="21" t="s">
        <v>29</v>
      </c>
      <c r="D85" s="21" t="s">
        <v>43</v>
      </c>
      <c r="E85" s="21" t="s">
        <v>26</v>
      </c>
      <c r="F85" s="7" t="s">
        <v>2</v>
      </c>
      <c r="G85" s="21">
        <v>0.4</v>
      </c>
      <c r="H85" s="21">
        <v>1</v>
      </c>
      <c r="I85" s="21"/>
      <c r="J85" s="21"/>
      <c r="K85" s="21"/>
      <c r="L85" s="21"/>
      <c r="M85" s="21"/>
      <c r="N85" s="21"/>
      <c r="O85" s="21">
        <v>1.4</v>
      </c>
      <c r="P85" s="21"/>
      <c r="Q85" s="21" t="str">
        <f t="shared" si="8"/>
        <v>AE</v>
      </c>
      <c r="R85">
        <f>R84*0.01</f>
        <v>-0.1</v>
      </c>
      <c r="U85">
        <f t="shared" si="7"/>
        <v>-0.13999999999999999</v>
      </c>
      <c r="X85">
        <f t="shared" si="9"/>
        <v>-8.957702319698585E-2</v>
      </c>
      <c r="Z85">
        <f t="shared" si="10"/>
        <v>1.0422976803014156E-2</v>
      </c>
    </row>
    <row r="86" spans="1:26" ht="15.75" thickBot="1" x14ac:dyDescent="0.3">
      <c r="A86" s="6">
        <v>112</v>
      </c>
      <c r="B86" s="21" t="s">
        <v>46</v>
      </c>
      <c r="C86" s="21" t="s">
        <v>25</v>
      </c>
      <c r="D86" s="21" t="s">
        <v>6</v>
      </c>
      <c r="E86" s="21" t="s">
        <v>26</v>
      </c>
      <c r="F86" s="7" t="s">
        <v>47</v>
      </c>
      <c r="G86" s="21">
        <v>0.2</v>
      </c>
      <c r="H86" s="21">
        <v>1</v>
      </c>
      <c r="I86" s="21"/>
      <c r="J86" s="21"/>
      <c r="K86" s="21"/>
      <c r="L86" s="21"/>
      <c r="M86" s="21"/>
      <c r="N86" s="21"/>
      <c r="O86" s="21">
        <v>1.2</v>
      </c>
      <c r="P86" s="21"/>
      <c r="Q86" s="21" t="str">
        <f t="shared" si="8"/>
        <v>AI</v>
      </c>
      <c r="R86" s="14">
        <v>50</v>
      </c>
      <c r="U86">
        <f t="shared" si="7"/>
        <v>60</v>
      </c>
      <c r="X86">
        <f t="shared" si="9"/>
        <v>54.466990058434646</v>
      </c>
      <c r="Z86">
        <f t="shared" si="10"/>
        <v>4.4669900584346465</v>
      </c>
    </row>
    <row r="87" spans="1:26" ht="15.75" thickBot="1" x14ac:dyDescent="0.3">
      <c r="A87" s="6">
        <v>113</v>
      </c>
      <c r="B87" s="21" t="s">
        <v>46</v>
      </c>
      <c r="C87" s="21" t="s">
        <v>25</v>
      </c>
      <c r="D87" s="21" t="s">
        <v>6</v>
      </c>
      <c r="E87" s="21" t="s">
        <v>26</v>
      </c>
      <c r="F87" s="7" t="s">
        <v>48</v>
      </c>
      <c r="G87" s="21">
        <v>0.4</v>
      </c>
      <c r="H87" s="21">
        <v>1</v>
      </c>
      <c r="I87" s="21"/>
      <c r="J87" s="21"/>
      <c r="K87" s="21"/>
      <c r="L87" s="21"/>
      <c r="M87" s="21"/>
      <c r="N87" s="21"/>
      <c r="O87" s="21">
        <v>1.4</v>
      </c>
      <c r="P87" s="21"/>
      <c r="Q87" s="21" t="str">
        <f t="shared" si="8"/>
        <v>AI</v>
      </c>
      <c r="R87" s="14">
        <v>20</v>
      </c>
      <c r="U87">
        <f t="shared" si="7"/>
        <v>28</v>
      </c>
      <c r="X87">
        <f t="shared" si="9"/>
        <v>22.084595360602837</v>
      </c>
      <c r="Z87">
        <f t="shared" si="10"/>
        <v>2.0845953606028367</v>
      </c>
    </row>
    <row r="88" spans="1:26" ht="15.75" thickBot="1" x14ac:dyDescent="0.3">
      <c r="A88" s="6">
        <v>114</v>
      </c>
      <c r="B88" s="21" t="s">
        <v>46</v>
      </c>
      <c r="C88" s="21" t="s">
        <v>25</v>
      </c>
      <c r="D88" s="21" t="s">
        <v>6</v>
      </c>
      <c r="E88" s="21" t="s">
        <v>26</v>
      </c>
      <c r="F88" s="7" t="s">
        <v>49</v>
      </c>
      <c r="G88" s="21">
        <v>0.6</v>
      </c>
      <c r="H88" s="21">
        <v>1</v>
      </c>
      <c r="I88" s="21"/>
      <c r="J88" s="21"/>
      <c r="K88" s="21"/>
      <c r="L88" s="21"/>
      <c r="M88" s="21"/>
      <c r="N88" s="21"/>
      <c r="O88" s="21">
        <v>1.6</v>
      </c>
      <c r="P88" s="21"/>
      <c r="Q88" s="21" t="str">
        <f t="shared" si="8"/>
        <v>AI</v>
      </c>
      <c r="R88" s="14">
        <v>1</v>
      </c>
      <c r="U88">
        <f t="shared" si="7"/>
        <v>1.6</v>
      </c>
      <c r="X88">
        <f t="shared" si="9"/>
        <v>1.1191197348915907</v>
      </c>
      <c r="Z88">
        <f t="shared" si="10"/>
        <v>0.11911973489159067</v>
      </c>
    </row>
    <row r="89" spans="1:26" ht="15.75" thickBot="1" x14ac:dyDescent="0.3">
      <c r="A89" s="6">
        <v>115</v>
      </c>
      <c r="B89" s="21" t="s">
        <v>46</v>
      </c>
      <c r="C89" s="21" t="s">
        <v>25</v>
      </c>
      <c r="D89" s="21" t="s">
        <v>43</v>
      </c>
      <c r="E89" s="21" t="s">
        <v>26</v>
      </c>
      <c r="F89" s="7" t="s">
        <v>47</v>
      </c>
      <c r="G89" s="21">
        <v>0.2</v>
      </c>
      <c r="H89" s="21">
        <v>1</v>
      </c>
      <c r="I89" s="21"/>
      <c r="J89" s="21"/>
      <c r="K89" s="21"/>
      <c r="L89" s="21"/>
      <c r="M89" s="21"/>
      <c r="N89" s="21"/>
      <c r="O89" s="21">
        <v>1.2</v>
      </c>
      <c r="P89" s="21"/>
      <c r="Q89" s="21" t="str">
        <f t="shared" si="8"/>
        <v>AI</v>
      </c>
      <c r="R89">
        <f>R86*0.01</f>
        <v>0.5</v>
      </c>
      <c r="U89">
        <f t="shared" si="7"/>
        <v>0.6</v>
      </c>
      <c r="X89">
        <f t="shared" si="9"/>
        <v>0.5446699005843465</v>
      </c>
      <c r="Z89">
        <f t="shared" si="10"/>
        <v>4.46699005843465E-2</v>
      </c>
    </row>
    <row r="90" spans="1:26" ht="15.75" thickBot="1" x14ac:dyDescent="0.3">
      <c r="A90" s="6">
        <v>116</v>
      </c>
      <c r="B90" s="21" t="s">
        <v>46</v>
      </c>
      <c r="C90" s="21" t="s">
        <v>25</v>
      </c>
      <c r="D90" s="21" t="s">
        <v>43</v>
      </c>
      <c r="E90" s="21" t="s">
        <v>26</v>
      </c>
      <c r="F90" s="7" t="s">
        <v>48</v>
      </c>
      <c r="G90" s="21">
        <v>0.4</v>
      </c>
      <c r="H90" s="21">
        <v>1</v>
      </c>
      <c r="I90" s="21"/>
      <c r="J90" s="21"/>
      <c r="K90" s="21"/>
      <c r="L90" s="21"/>
      <c r="M90" s="21"/>
      <c r="N90" s="21"/>
      <c r="O90" s="21">
        <v>1.4</v>
      </c>
      <c r="P90" s="21"/>
      <c r="Q90" s="21" t="str">
        <f t="shared" si="8"/>
        <v>AI</v>
      </c>
      <c r="R90">
        <f t="shared" ref="R90:R91" si="11">R87*0.01</f>
        <v>0.2</v>
      </c>
      <c r="U90">
        <f t="shared" si="7"/>
        <v>0.27999999999999997</v>
      </c>
      <c r="X90">
        <f t="shared" si="9"/>
        <v>0.22084595360602838</v>
      </c>
      <c r="Z90">
        <f t="shared" si="10"/>
        <v>2.0845953606028367E-2</v>
      </c>
    </row>
    <row r="91" spans="1:26" ht="15.75" thickBot="1" x14ac:dyDescent="0.3">
      <c r="A91" s="6">
        <v>117</v>
      </c>
      <c r="B91" s="21" t="s">
        <v>46</v>
      </c>
      <c r="C91" s="21" t="s">
        <v>25</v>
      </c>
      <c r="D91" s="21" t="s">
        <v>43</v>
      </c>
      <c r="E91" s="21" t="s">
        <v>26</v>
      </c>
      <c r="F91" s="7" t="s">
        <v>49</v>
      </c>
      <c r="G91" s="21">
        <v>0.6</v>
      </c>
      <c r="H91" s="21">
        <v>1</v>
      </c>
      <c r="I91" s="21"/>
      <c r="J91" s="21"/>
      <c r="K91" s="21"/>
      <c r="L91" s="21"/>
      <c r="M91" s="21"/>
      <c r="N91" s="21"/>
      <c r="O91" s="21">
        <v>1.6</v>
      </c>
      <c r="P91" s="21"/>
      <c r="Q91" s="21" t="str">
        <f t="shared" si="8"/>
        <v>AI</v>
      </c>
      <c r="R91">
        <f t="shared" si="11"/>
        <v>0.01</v>
      </c>
      <c r="U91">
        <f t="shared" si="7"/>
        <v>1.6E-2</v>
      </c>
      <c r="X91">
        <f t="shared" si="9"/>
        <v>1.1191197348915907E-2</v>
      </c>
      <c r="Z91">
        <f t="shared" si="10"/>
        <v>1.1911973489159063E-3</v>
      </c>
    </row>
    <row r="92" spans="1:26" ht="15.75" thickBot="1" x14ac:dyDescent="0.3">
      <c r="A92" s="6">
        <v>118</v>
      </c>
      <c r="B92" s="21" t="s">
        <v>46</v>
      </c>
      <c r="C92" s="21" t="s">
        <v>29</v>
      </c>
      <c r="D92" s="21" t="s">
        <v>6</v>
      </c>
      <c r="E92" s="21" t="s">
        <v>26</v>
      </c>
      <c r="F92" s="7" t="s">
        <v>50</v>
      </c>
      <c r="G92" s="21">
        <v>0.2</v>
      </c>
      <c r="H92" s="21">
        <v>1</v>
      </c>
      <c r="I92" s="21"/>
      <c r="J92" s="21"/>
      <c r="K92" s="21"/>
      <c r="L92" s="21"/>
      <c r="M92" s="21"/>
      <c r="N92" s="21"/>
      <c r="O92" s="21">
        <v>1.2</v>
      </c>
      <c r="P92" s="21"/>
      <c r="Q92" s="21" t="str">
        <f t="shared" si="8"/>
        <v>AE</v>
      </c>
      <c r="R92" s="14">
        <v>-5</v>
      </c>
      <c r="U92">
        <f t="shared" si="7"/>
        <v>-6</v>
      </c>
      <c r="X92">
        <f t="shared" si="9"/>
        <v>-4.5533009941565359</v>
      </c>
      <c r="Z92">
        <f t="shared" si="10"/>
        <v>0.44669900584346411</v>
      </c>
    </row>
    <row r="93" spans="1:26" ht="15.75" thickBot="1" x14ac:dyDescent="0.3">
      <c r="A93" s="6">
        <v>119</v>
      </c>
      <c r="B93" s="21" t="s">
        <v>46</v>
      </c>
      <c r="C93" s="21" t="s">
        <v>29</v>
      </c>
      <c r="D93" s="21" t="s">
        <v>43</v>
      </c>
      <c r="E93" s="21" t="s">
        <v>26</v>
      </c>
      <c r="F93" s="7" t="s">
        <v>51</v>
      </c>
      <c r="G93" s="21">
        <v>0.2</v>
      </c>
      <c r="H93" s="21">
        <v>1</v>
      </c>
      <c r="I93" s="21"/>
      <c r="J93" s="21"/>
      <c r="K93" s="21"/>
      <c r="L93" s="21"/>
      <c r="M93" s="21"/>
      <c r="N93" s="21"/>
      <c r="O93" s="21">
        <v>1.2</v>
      </c>
      <c r="P93" s="21"/>
      <c r="Q93" s="21" t="str">
        <f t="shared" si="8"/>
        <v>AE</v>
      </c>
      <c r="R93">
        <f>R92*0.01</f>
        <v>-0.05</v>
      </c>
      <c r="U93">
        <f t="shared" si="7"/>
        <v>-0.06</v>
      </c>
      <c r="X93">
        <f t="shared" si="9"/>
        <v>-4.553300994156536E-2</v>
      </c>
      <c r="Z93">
        <f t="shared" si="10"/>
        <v>4.4669900584346431E-3</v>
      </c>
    </row>
    <row r="94" spans="1:26" ht="15.75" thickBot="1" x14ac:dyDescent="0.3">
      <c r="A94" s="6">
        <v>120</v>
      </c>
      <c r="B94" s="21" t="s">
        <v>2</v>
      </c>
      <c r="C94" s="21" t="s">
        <v>25</v>
      </c>
      <c r="D94" s="21" t="s">
        <v>6</v>
      </c>
      <c r="E94" s="21" t="s">
        <v>26</v>
      </c>
      <c r="F94" s="7" t="s">
        <v>27</v>
      </c>
      <c r="G94" s="21">
        <v>0</v>
      </c>
      <c r="H94" s="21">
        <v>1</v>
      </c>
      <c r="I94" s="21"/>
      <c r="J94" s="21"/>
      <c r="K94" s="21"/>
      <c r="L94" s="21"/>
      <c r="M94" s="21"/>
      <c r="N94" s="21"/>
      <c r="O94" s="21">
        <v>1</v>
      </c>
      <c r="P94" s="21"/>
      <c r="Q94" s="21" t="str">
        <f t="shared" si="8"/>
        <v>AI</v>
      </c>
      <c r="R94" s="14">
        <v>100</v>
      </c>
      <c r="U94">
        <f t="shared" si="7"/>
        <v>100</v>
      </c>
      <c r="X94">
        <f t="shared" si="9"/>
        <v>107.44498343072442</v>
      </c>
      <c r="Z94">
        <f t="shared" si="10"/>
        <v>7.4449834307244203</v>
      </c>
    </row>
    <row r="95" spans="1:26" ht="15.75" thickBot="1" x14ac:dyDescent="0.3">
      <c r="A95" s="6">
        <v>121</v>
      </c>
      <c r="B95" s="21" t="s">
        <v>2</v>
      </c>
      <c r="C95" s="21" t="s">
        <v>25</v>
      </c>
      <c r="D95" s="21" t="s">
        <v>43</v>
      </c>
      <c r="E95" s="21" t="s">
        <v>26</v>
      </c>
      <c r="F95" s="7" t="s">
        <v>27</v>
      </c>
      <c r="G95" s="21">
        <v>0.4</v>
      </c>
      <c r="H95" s="21">
        <v>1</v>
      </c>
      <c r="I95" s="21"/>
      <c r="J95" s="21"/>
      <c r="K95" s="21"/>
      <c r="L95" s="21"/>
      <c r="M95" s="21"/>
      <c r="N95" s="21"/>
      <c r="O95" s="21">
        <v>1.4</v>
      </c>
      <c r="P95" s="21"/>
      <c r="Q95" s="21" t="str">
        <f t="shared" si="8"/>
        <v>AI</v>
      </c>
      <c r="R95">
        <f>R94*0.01</f>
        <v>1</v>
      </c>
      <c r="U95">
        <f t="shared" si="7"/>
        <v>1.4</v>
      </c>
      <c r="X95">
        <f t="shared" si="9"/>
        <v>1.1042297680301418</v>
      </c>
      <c r="Z95">
        <f t="shared" si="10"/>
        <v>0.10422976803014183</v>
      </c>
    </row>
    <row r="96" spans="1:26" ht="15.75" thickBot="1" x14ac:dyDescent="0.3">
      <c r="A96" s="6">
        <v>122</v>
      </c>
      <c r="B96" s="21" t="s">
        <v>2</v>
      </c>
      <c r="C96" s="21" t="s">
        <v>29</v>
      </c>
      <c r="D96" s="21" t="s">
        <v>6</v>
      </c>
      <c r="E96" s="21" t="s">
        <v>26</v>
      </c>
      <c r="F96" s="7" t="s">
        <v>27</v>
      </c>
      <c r="G96" s="21">
        <v>0</v>
      </c>
      <c r="H96" s="21">
        <v>1</v>
      </c>
      <c r="I96" s="21"/>
      <c r="J96" s="21"/>
      <c r="K96" s="21"/>
      <c r="L96" s="21"/>
      <c r="M96" s="21"/>
      <c r="N96" s="21"/>
      <c r="O96" s="21">
        <v>1</v>
      </c>
      <c r="P96" s="21"/>
      <c r="Q96" s="21" t="str">
        <f t="shared" si="8"/>
        <v>AE</v>
      </c>
      <c r="R96" s="14">
        <v>-10</v>
      </c>
      <c r="U96">
        <f t="shared" si="7"/>
        <v>-10</v>
      </c>
      <c r="X96">
        <f t="shared" si="9"/>
        <v>-9.2555016569275601</v>
      </c>
      <c r="Z96">
        <f t="shared" si="10"/>
        <v>0.74449834307243989</v>
      </c>
    </row>
    <row r="97" spans="1:26" ht="15.75" thickBot="1" x14ac:dyDescent="0.3">
      <c r="A97" s="6">
        <v>123</v>
      </c>
      <c r="B97" s="21" t="s">
        <v>2</v>
      </c>
      <c r="C97" s="21" t="s">
        <v>29</v>
      </c>
      <c r="D97" s="21" t="s">
        <v>43</v>
      </c>
      <c r="E97" s="21" t="s">
        <v>26</v>
      </c>
      <c r="F97" s="7" t="s">
        <v>27</v>
      </c>
      <c r="G97" s="21">
        <v>0.4</v>
      </c>
      <c r="H97" s="21">
        <v>1</v>
      </c>
      <c r="I97" s="21"/>
      <c r="J97" s="21"/>
      <c r="K97" s="21"/>
      <c r="L97" s="21"/>
      <c r="M97" s="21"/>
      <c r="N97" s="21"/>
      <c r="O97" s="21">
        <v>1.4</v>
      </c>
      <c r="P97" s="21"/>
      <c r="Q97" s="21" t="str">
        <f t="shared" si="8"/>
        <v>AE</v>
      </c>
      <c r="R97">
        <f>R96*0.01</f>
        <v>-0.1</v>
      </c>
      <c r="U97">
        <f t="shared" si="7"/>
        <v>-0.13999999999999999</v>
      </c>
      <c r="X97">
        <f t="shared" si="9"/>
        <v>-8.957702319698585E-2</v>
      </c>
      <c r="Z97">
        <f t="shared" si="10"/>
        <v>1.0422976803014156E-2</v>
      </c>
    </row>
    <row r="98" spans="1:26" ht="15.75" thickBot="1" x14ac:dyDescent="0.3">
      <c r="A98" s="6">
        <v>124</v>
      </c>
      <c r="B98" s="21" t="s">
        <v>2</v>
      </c>
      <c r="C98" s="21" t="s">
        <v>25</v>
      </c>
      <c r="D98" s="21" t="s">
        <v>6</v>
      </c>
      <c r="E98" s="21" t="s">
        <v>6</v>
      </c>
      <c r="F98" s="7" t="s">
        <v>27</v>
      </c>
      <c r="G98" s="21">
        <v>0</v>
      </c>
      <c r="H98" s="21">
        <v>0.8</v>
      </c>
      <c r="I98" s="21"/>
      <c r="J98" s="21"/>
      <c r="K98" s="21"/>
      <c r="L98" s="21"/>
      <c r="M98" s="21"/>
      <c r="N98" s="21"/>
      <c r="O98" s="21">
        <v>0.8</v>
      </c>
      <c r="P98" s="21"/>
      <c r="Q98" s="21" t="str">
        <f t="shared" si="8"/>
        <v>AI</v>
      </c>
      <c r="R98" s="14">
        <v>20</v>
      </c>
      <c r="U98">
        <f t="shared" si="7"/>
        <v>16</v>
      </c>
      <c r="X98">
        <f t="shared" si="9"/>
        <v>21.191197348915907</v>
      </c>
      <c r="Z98">
        <f t="shared" si="10"/>
        <v>1.1911973489159067</v>
      </c>
    </row>
    <row r="99" spans="1:26" ht="15.75" thickBot="1" x14ac:dyDescent="0.3">
      <c r="A99" s="6">
        <v>125</v>
      </c>
      <c r="B99" s="21" t="s">
        <v>2</v>
      </c>
      <c r="C99" s="21" t="s">
        <v>25</v>
      </c>
      <c r="D99" s="21" t="s">
        <v>43</v>
      </c>
      <c r="E99" s="21" t="s">
        <v>6</v>
      </c>
      <c r="F99" s="7" t="s">
        <v>27</v>
      </c>
      <c r="G99" s="21">
        <v>0.4</v>
      </c>
      <c r="H99" s="21">
        <v>0.8</v>
      </c>
      <c r="I99" s="21"/>
      <c r="J99" s="21"/>
      <c r="K99" s="21"/>
      <c r="L99" s="21"/>
      <c r="M99" s="21"/>
      <c r="N99" s="21"/>
      <c r="O99" s="21">
        <v>1.2000000000000002</v>
      </c>
      <c r="P99" s="21"/>
      <c r="Q99" s="21" t="str">
        <f t="shared" si="8"/>
        <v>AI</v>
      </c>
      <c r="R99">
        <f>R98*0.01</f>
        <v>0.2</v>
      </c>
      <c r="U99">
        <f t="shared" si="7"/>
        <v>0.24000000000000005</v>
      </c>
      <c r="X99">
        <f t="shared" si="9"/>
        <v>0.21786796023373861</v>
      </c>
      <c r="Z99">
        <f t="shared" si="10"/>
        <v>1.78679602337386E-2</v>
      </c>
    </row>
    <row r="100" spans="1:26" ht="15.75" thickBot="1" x14ac:dyDescent="0.3">
      <c r="A100" s="6">
        <v>126</v>
      </c>
      <c r="B100" s="21" t="s">
        <v>2</v>
      </c>
      <c r="C100" s="21" t="s">
        <v>29</v>
      </c>
      <c r="D100" s="21" t="s">
        <v>6</v>
      </c>
      <c r="E100" s="21" t="s">
        <v>6</v>
      </c>
      <c r="F100" s="7" t="s">
        <v>27</v>
      </c>
      <c r="G100" s="21">
        <v>0</v>
      </c>
      <c r="H100" s="21">
        <v>0.8</v>
      </c>
      <c r="I100" s="21"/>
      <c r="J100" s="21"/>
      <c r="K100" s="21"/>
      <c r="L100" s="21"/>
      <c r="M100" s="21"/>
      <c r="N100" s="21"/>
      <c r="O100" s="21">
        <v>0.8</v>
      </c>
      <c r="P100" s="21"/>
      <c r="Q100" s="21" t="str">
        <f t="shared" si="8"/>
        <v>AE</v>
      </c>
      <c r="R100" s="14">
        <v>-10</v>
      </c>
      <c r="U100">
        <f t="shared" si="7"/>
        <v>-8</v>
      </c>
      <c r="X100">
        <f t="shared" si="9"/>
        <v>-9.4044013255420484</v>
      </c>
      <c r="Z100">
        <f t="shared" si="10"/>
        <v>0.59559867445795156</v>
      </c>
    </row>
    <row r="101" spans="1:26" ht="15.75" thickBot="1" x14ac:dyDescent="0.3">
      <c r="A101" s="6">
        <v>127</v>
      </c>
      <c r="B101" s="21" t="s">
        <v>2</v>
      </c>
      <c r="C101" s="21" t="s">
        <v>29</v>
      </c>
      <c r="D101" s="21" t="s">
        <v>43</v>
      </c>
      <c r="E101" s="21" t="s">
        <v>6</v>
      </c>
      <c r="F101" s="7" t="s">
        <v>27</v>
      </c>
      <c r="G101" s="21">
        <v>0.4</v>
      </c>
      <c r="H101" s="21">
        <v>0.8</v>
      </c>
      <c r="I101" s="21"/>
      <c r="J101" s="21"/>
      <c r="K101" s="21"/>
      <c r="L101" s="21"/>
      <c r="M101" s="21"/>
      <c r="N101" s="21"/>
      <c r="O101" s="21">
        <v>1.2000000000000002</v>
      </c>
      <c r="P101" s="21"/>
      <c r="Q101" s="21" t="str">
        <f t="shared" si="8"/>
        <v>AE</v>
      </c>
      <c r="R101">
        <f>R100*0.01</f>
        <v>-0.1</v>
      </c>
      <c r="U101">
        <f t="shared" si="7"/>
        <v>-0.12000000000000002</v>
      </c>
      <c r="X101">
        <f t="shared" si="9"/>
        <v>-9.1066019883130719E-2</v>
      </c>
      <c r="Z101">
        <f t="shared" si="10"/>
        <v>8.9339801168692862E-3</v>
      </c>
    </row>
    <row r="102" spans="1:26" ht="15.75" thickBot="1" x14ac:dyDescent="0.3">
      <c r="A102" s="6">
        <v>128</v>
      </c>
      <c r="B102" s="21" t="s">
        <v>2</v>
      </c>
      <c r="C102" s="21" t="s">
        <v>25</v>
      </c>
      <c r="D102" s="21" t="s">
        <v>6</v>
      </c>
      <c r="E102" s="21" t="s">
        <v>30</v>
      </c>
      <c r="F102" s="7" t="s">
        <v>27</v>
      </c>
      <c r="G102" s="21">
        <v>0</v>
      </c>
      <c r="H102" s="21">
        <v>0.4</v>
      </c>
      <c r="I102" s="21"/>
      <c r="J102" s="21"/>
      <c r="K102" s="21"/>
      <c r="L102" s="21"/>
      <c r="M102" s="21"/>
      <c r="N102" s="21"/>
      <c r="O102" s="21">
        <v>0.4</v>
      </c>
      <c r="P102" s="21"/>
      <c r="Q102" s="21" t="str">
        <f t="shared" si="8"/>
        <v>AI</v>
      </c>
      <c r="R102" s="14">
        <v>100</v>
      </c>
      <c r="U102">
        <f t="shared" si="7"/>
        <v>40</v>
      </c>
      <c r="X102">
        <f t="shared" si="9"/>
        <v>102.97799337228977</v>
      </c>
      <c r="Z102">
        <f t="shared" si="10"/>
        <v>2.9779933722897738</v>
      </c>
    </row>
    <row r="103" spans="1:26" ht="15.75" thickBot="1" x14ac:dyDescent="0.3">
      <c r="A103" s="6">
        <v>129</v>
      </c>
      <c r="B103" s="21" t="s">
        <v>2</v>
      </c>
      <c r="C103" s="21" t="s">
        <v>25</v>
      </c>
      <c r="D103" s="21" t="s">
        <v>43</v>
      </c>
      <c r="E103" s="21" t="s">
        <v>30</v>
      </c>
      <c r="F103" s="7" t="s">
        <v>27</v>
      </c>
      <c r="G103" s="21">
        <v>0.4</v>
      </c>
      <c r="H103" s="21">
        <v>0.4</v>
      </c>
      <c r="I103" s="21"/>
      <c r="J103" s="21"/>
      <c r="K103" s="21"/>
      <c r="L103" s="21"/>
      <c r="M103" s="21"/>
      <c r="N103" s="21"/>
      <c r="O103" s="21">
        <v>0.8</v>
      </c>
      <c r="P103" s="21"/>
      <c r="Q103" s="21" t="str">
        <f t="shared" si="8"/>
        <v>AI</v>
      </c>
      <c r="R103">
        <f>R102*0.01</f>
        <v>1</v>
      </c>
      <c r="U103">
        <f t="shared" si="7"/>
        <v>0.8</v>
      </c>
      <c r="X103">
        <f t="shared" si="9"/>
        <v>1.0595598674457953</v>
      </c>
      <c r="Z103">
        <f t="shared" si="10"/>
        <v>5.9559867445795334E-2</v>
      </c>
    </row>
    <row r="104" spans="1:26" ht="15.75" thickBot="1" x14ac:dyDescent="0.3">
      <c r="A104" s="6">
        <v>130</v>
      </c>
      <c r="B104" s="21" t="s">
        <v>2</v>
      </c>
      <c r="C104" s="21" t="s">
        <v>29</v>
      </c>
      <c r="D104" s="21" t="s">
        <v>6</v>
      </c>
      <c r="E104" s="21" t="s">
        <v>30</v>
      </c>
      <c r="F104" s="7" t="s">
        <v>27</v>
      </c>
      <c r="G104" s="21">
        <v>0</v>
      </c>
      <c r="H104" s="21">
        <v>0.4</v>
      </c>
      <c r="I104" s="21"/>
      <c r="J104" s="21"/>
      <c r="K104" s="21"/>
      <c r="L104" s="21"/>
      <c r="M104" s="21"/>
      <c r="N104" s="21"/>
      <c r="O104" s="21">
        <v>0.4</v>
      </c>
      <c r="P104" s="21"/>
      <c r="Q104" s="21" t="str">
        <f t="shared" si="8"/>
        <v>AE</v>
      </c>
      <c r="R104" s="14">
        <v>-10</v>
      </c>
      <c r="U104">
        <f t="shared" si="7"/>
        <v>-4</v>
      </c>
      <c r="X104">
        <f t="shared" si="9"/>
        <v>-9.7022006627710233</v>
      </c>
      <c r="Z104">
        <f t="shared" si="10"/>
        <v>0.29779933722897667</v>
      </c>
    </row>
    <row r="105" spans="1:26" ht="15.75" thickBot="1" x14ac:dyDescent="0.3">
      <c r="A105" s="6">
        <v>131</v>
      </c>
      <c r="B105" s="21" t="s">
        <v>2</v>
      </c>
      <c r="C105" s="21" t="s">
        <v>29</v>
      </c>
      <c r="D105" s="21" t="s">
        <v>43</v>
      </c>
      <c r="E105" s="21" t="s">
        <v>30</v>
      </c>
      <c r="F105" s="7" t="s">
        <v>27</v>
      </c>
      <c r="G105" s="21">
        <v>0.4</v>
      </c>
      <c r="H105" s="21">
        <v>0.4</v>
      </c>
      <c r="I105" s="21"/>
      <c r="J105" s="21"/>
      <c r="K105" s="21"/>
      <c r="L105" s="21"/>
      <c r="M105" s="21"/>
      <c r="N105" s="21"/>
      <c r="O105" s="21">
        <v>0.8</v>
      </c>
      <c r="P105" s="21"/>
      <c r="Q105" s="21" t="str">
        <f t="shared" si="8"/>
        <v>AE</v>
      </c>
      <c r="R105">
        <f>R104*0.01</f>
        <v>-0.1</v>
      </c>
      <c r="U105">
        <f t="shared" si="7"/>
        <v>-8.0000000000000016E-2</v>
      </c>
      <c r="X105">
        <f t="shared" si="9"/>
        <v>-9.4044013255420486E-2</v>
      </c>
      <c r="Z105">
        <f t="shared" si="10"/>
        <v>5.9559867445795195E-3</v>
      </c>
    </row>
    <row r="106" spans="1:26" ht="15.75" thickBot="1" x14ac:dyDescent="0.3">
      <c r="A106" s="6">
        <v>132</v>
      </c>
      <c r="B106" s="21" t="s">
        <v>2</v>
      </c>
      <c r="C106" s="21" t="s">
        <v>25</v>
      </c>
      <c r="D106" s="21" t="s">
        <v>6</v>
      </c>
      <c r="E106" s="21" t="s">
        <v>10</v>
      </c>
      <c r="F106" s="7" t="s">
        <v>27</v>
      </c>
      <c r="G106" s="21">
        <v>0</v>
      </c>
      <c r="H106" s="21">
        <v>0</v>
      </c>
      <c r="I106" s="21"/>
      <c r="J106" s="21"/>
      <c r="K106" s="21"/>
      <c r="L106" s="21"/>
      <c r="M106" s="21"/>
      <c r="N106" s="21"/>
      <c r="O106" s="21">
        <v>0</v>
      </c>
      <c r="P106" s="21"/>
      <c r="Q106" s="21" t="str">
        <f t="shared" si="8"/>
        <v>AI</v>
      </c>
      <c r="R106" s="14">
        <v>50</v>
      </c>
      <c r="U106">
        <f t="shared" si="7"/>
        <v>0</v>
      </c>
      <c r="X106">
        <f t="shared" si="9"/>
        <v>50</v>
      </c>
      <c r="Z106">
        <f t="shared" si="10"/>
        <v>0</v>
      </c>
    </row>
    <row r="107" spans="1:26" ht="15.75" thickBot="1" x14ac:dyDescent="0.3">
      <c r="A107" s="6">
        <v>133</v>
      </c>
      <c r="B107" s="21" t="s">
        <v>2</v>
      </c>
      <c r="C107" s="21" t="s">
        <v>25</v>
      </c>
      <c r="D107" s="21" t="s">
        <v>43</v>
      </c>
      <c r="E107" s="21" t="s">
        <v>10</v>
      </c>
      <c r="F107" s="7" t="s">
        <v>27</v>
      </c>
      <c r="G107" s="21">
        <v>0.4</v>
      </c>
      <c r="H107" s="21">
        <v>0</v>
      </c>
      <c r="I107" s="21"/>
      <c r="J107" s="21"/>
      <c r="K107" s="21"/>
      <c r="L107" s="21"/>
      <c r="M107" s="21"/>
      <c r="N107" s="21"/>
      <c r="O107" s="21">
        <v>0.4</v>
      </c>
      <c r="P107" s="21"/>
      <c r="Q107" s="21" t="str">
        <f t="shared" si="8"/>
        <v>AI</v>
      </c>
      <c r="R107">
        <f>R106*0.01</f>
        <v>0.5</v>
      </c>
      <c r="U107">
        <f t="shared" si="7"/>
        <v>0.2</v>
      </c>
      <c r="X107">
        <f t="shared" si="9"/>
        <v>0.51488996686144883</v>
      </c>
      <c r="Z107">
        <f t="shared" si="10"/>
        <v>1.4889966861448833E-2</v>
      </c>
    </row>
    <row r="108" spans="1:26" ht="15.75" thickBot="1" x14ac:dyDescent="0.3">
      <c r="A108" s="6">
        <v>134</v>
      </c>
      <c r="B108" s="21" t="s">
        <v>2</v>
      </c>
      <c r="C108" s="21" t="s">
        <v>29</v>
      </c>
      <c r="D108" s="21" t="s">
        <v>6</v>
      </c>
      <c r="E108" s="21" t="s">
        <v>10</v>
      </c>
      <c r="F108" s="7" t="s">
        <v>27</v>
      </c>
      <c r="G108" s="21">
        <v>0</v>
      </c>
      <c r="H108" s="21">
        <v>0</v>
      </c>
      <c r="I108" s="21"/>
      <c r="J108" s="21"/>
      <c r="K108" s="21"/>
      <c r="L108" s="21"/>
      <c r="M108" s="21"/>
      <c r="N108" s="21"/>
      <c r="O108" s="21">
        <v>0</v>
      </c>
      <c r="P108" s="21"/>
      <c r="Q108" s="21" t="str">
        <f t="shared" si="8"/>
        <v>AE</v>
      </c>
      <c r="R108" s="14">
        <v>-25</v>
      </c>
      <c r="U108">
        <f t="shared" si="7"/>
        <v>0</v>
      </c>
      <c r="X108">
        <f t="shared" ref="X108:X139" si="12">IF(Q108="AI",R108*(1+($U$7-1)*O108),R108*(1+($U$8-1)*O108))</f>
        <v>-25</v>
      </c>
      <c r="Z108">
        <f t="shared" si="10"/>
        <v>0</v>
      </c>
    </row>
    <row r="109" spans="1:26" ht="15.75" thickBot="1" x14ac:dyDescent="0.3">
      <c r="A109" s="6">
        <v>135</v>
      </c>
      <c r="B109" s="21" t="s">
        <v>2</v>
      </c>
      <c r="C109" s="21" t="s">
        <v>29</v>
      </c>
      <c r="D109" s="21" t="s">
        <v>43</v>
      </c>
      <c r="E109" s="21" t="s">
        <v>10</v>
      </c>
      <c r="F109" s="7" t="s">
        <v>27</v>
      </c>
      <c r="G109" s="21">
        <v>0.4</v>
      </c>
      <c r="H109" s="21">
        <v>0</v>
      </c>
      <c r="I109" s="21"/>
      <c r="J109" s="21"/>
      <c r="K109" s="21"/>
      <c r="L109" s="21"/>
      <c r="M109" s="21"/>
      <c r="N109" s="21"/>
      <c r="O109" s="21">
        <v>0.4</v>
      </c>
      <c r="P109" s="21"/>
      <c r="Q109" s="21" t="str">
        <f t="shared" si="8"/>
        <v>AE</v>
      </c>
      <c r="R109">
        <f>R108*0.01</f>
        <v>-0.25</v>
      </c>
      <c r="U109">
        <f t="shared" si="7"/>
        <v>-0.1</v>
      </c>
      <c r="X109">
        <f t="shared" si="12"/>
        <v>-0.24255501656927558</v>
      </c>
      <c r="Z109">
        <f t="shared" si="10"/>
        <v>7.4449834307244167E-3</v>
      </c>
    </row>
    <row r="110" spans="1:26" ht="15.75" thickBot="1" x14ac:dyDescent="0.3">
      <c r="A110" s="6">
        <v>136</v>
      </c>
      <c r="B110" s="21" t="s">
        <v>2</v>
      </c>
      <c r="C110" s="21" t="s">
        <v>25</v>
      </c>
      <c r="D110" s="21" t="s">
        <v>6</v>
      </c>
      <c r="E110" s="21" t="s">
        <v>26</v>
      </c>
      <c r="F110" s="7" t="s">
        <v>52</v>
      </c>
      <c r="G110" s="21">
        <v>0.2</v>
      </c>
      <c r="H110" s="21">
        <v>1</v>
      </c>
      <c r="I110" s="21"/>
      <c r="J110" s="21"/>
      <c r="K110" s="21"/>
      <c r="L110" s="21"/>
      <c r="M110" s="21"/>
      <c r="N110" s="21"/>
      <c r="O110" s="21">
        <v>1.2</v>
      </c>
      <c r="P110" s="21"/>
      <c r="Q110" s="21" t="str">
        <f t="shared" si="8"/>
        <v>AI</v>
      </c>
      <c r="R110" s="14">
        <v>50</v>
      </c>
      <c r="U110">
        <f t="shared" si="7"/>
        <v>60</v>
      </c>
      <c r="X110">
        <f t="shared" si="12"/>
        <v>54.466990058434646</v>
      </c>
      <c r="Z110">
        <f t="shared" si="10"/>
        <v>4.4669900584346465</v>
      </c>
    </row>
    <row r="111" spans="1:26" ht="15.75" thickBot="1" x14ac:dyDescent="0.3">
      <c r="A111" s="6">
        <v>137</v>
      </c>
      <c r="B111" s="21" t="s">
        <v>2</v>
      </c>
      <c r="C111" s="21" t="s">
        <v>25</v>
      </c>
      <c r="D111" s="21" t="s">
        <v>6</v>
      </c>
      <c r="E111" s="21" t="s">
        <v>26</v>
      </c>
      <c r="F111" s="7" t="s">
        <v>53</v>
      </c>
      <c r="G111" s="21">
        <v>0.4</v>
      </c>
      <c r="H111" s="21">
        <v>1</v>
      </c>
      <c r="I111" s="21"/>
      <c r="J111" s="21"/>
      <c r="K111" s="21"/>
      <c r="L111" s="21"/>
      <c r="M111" s="21"/>
      <c r="N111" s="21"/>
      <c r="O111" s="21">
        <v>1.4</v>
      </c>
      <c r="P111" s="21"/>
      <c r="Q111" s="21" t="str">
        <f t="shared" si="8"/>
        <v>AI</v>
      </c>
      <c r="R111" s="14">
        <v>10</v>
      </c>
      <c r="U111">
        <f t="shared" si="7"/>
        <v>14</v>
      </c>
      <c r="X111">
        <f t="shared" si="12"/>
        <v>11.042297680301418</v>
      </c>
      <c r="Z111">
        <f t="shared" si="10"/>
        <v>1.0422976803014183</v>
      </c>
    </row>
    <row r="112" spans="1:26" ht="15.75" thickBot="1" x14ac:dyDescent="0.3">
      <c r="A112" s="6">
        <v>138</v>
      </c>
      <c r="B112" s="21" t="s">
        <v>2</v>
      </c>
      <c r="C112" s="21" t="s">
        <v>25</v>
      </c>
      <c r="D112" s="21" t="s">
        <v>6</v>
      </c>
      <c r="E112" s="21" t="s">
        <v>26</v>
      </c>
      <c r="F112" s="7" t="s">
        <v>54</v>
      </c>
      <c r="G112" s="21">
        <v>0.6</v>
      </c>
      <c r="H112" s="21">
        <v>1</v>
      </c>
      <c r="I112" s="21"/>
      <c r="J112" s="21"/>
      <c r="K112" s="21"/>
      <c r="L112" s="21"/>
      <c r="M112" s="21"/>
      <c r="N112" s="21"/>
      <c r="O112" s="21">
        <v>1.6</v>
      </c>
      <c r="P112" s="21"/>
      <c r="Q112" s="21" t="str">
        <f t="shared" si="8"/>
        <v>AI</v>
      </c>
      <c r="R112" s="14">
        <v>5</v>
      </c>
      <c r="U112">
        <f t="shared" si="7"/>
        <v>8</v>
      </c>
      <c r="X112">
        <f t="shared" si="12"/>
        <v>5.5955986744579533</v>
      </c>
      <c r="Z112">
        <f t="shared" si="10"/>
        <v>0.59559867445795334</v>
      </c>
    </row>
    <row r="113" spans="1:26" ht="15.75" thickBot="1" x14ac:dyDescent="0.3">
      <c r="A113" s="6">
        <v>139</v>
      </c>
      <c r="B113" s="21" t="s">
        <v>2</v>
      </c>
      <c r="C113" s="21" t="s">
        <v>25</v>
      </c>
      <c r="D113" s="21" t="s">
        <v>43</v>
      </c>
      <c r="E113" s="21" t="s">
        <v>26</v>
      </c>
      <c r="F113" s="7" t="s">
        <v>55</v>
      </c>
      <c r="G113" s="21">
        <v>0.2</v>
      </c>
      <c r="H113" s="21">
        <v>1</v>
      </c>
      <c r="I113" s="21"/>
      <c r="J113" s="21"/>
      <c r="K113" s="21"/>
      <c r="L113" s="21"/>
      <c r="M113" s="21"/>
      <c r="N113" s="21"/>
      <c r="O113" s="21">
        <v>1.2</v>
      </c>
      <c r="P113" s="21"/>
      <c r="Q113" s="21" t="str">
        <f t="shared" si="8"/>
        <v>AI</v>
      </c>
      <c r="R113">
        <f>R110*0.01</f>
        <v>0.5</v>
      </c>
      <c r="U113">
        <f t="shared" si="7"/>
        <v>0.6</v>
      </c>
      <c r="X113">
        <f t="shared" si="12"/>
        <v>0.5446699005843465</v>
      </c>
      <c r="Z113">
        <f t="shared" si="10"/>
        <v>4.46699005843465E-2</v>
      </c>
    </row>
    <row r="114" spans="1:26" ht="15.75" thickBot="1" x14ac:dyDescent="0.3">
      <c r="A114" s="6">
        <v>140</v>
      </c>
      <c r="B114" s="21" t="s">
        <v>2</v>
      </c>
      <c r="C114" s="21" t="s">
        <v>25</v>
      </c>
      <c r="D114" s="21" t="s">
        <v>43</v>
      </c>
      <c r="E114" s="21" t="s">
        <v>26</v>
      </c>
      <c r="F114" s="7" t="s">
        <v>56</v>
      </c>
      <c r="G114" s="21">
        <v>0.4</v>
      </c>
      <c r="H114" s="21">
        <v>1</v>
      </c>
      <c r="I114" s="21"/>
      <c r="J114" s="21"/>
      <c r="K114" s="21"/>
      <c r="L114" s="21"/>
      <c r="M114" s="21"/>
      <c r="N114" s="21"/>
      <c r="O114" s="21">
        <v>1.4</v>
      </c>
      <c r="P114" s="21"/>
      <c r="Q114" s="21" t="str">
        <f t="shared" si="8"/>
        <v>AI</v>
      </c>
      <c r="R114">
        <f t="shared" ref="R114:R115" si="13">R111*0.01</f>
        <v>0.1</v>
      </c>
      <c r="U114">
        <f t="shared" si="7"/>
        <v>0.13999999999999999</v>
      </c>
      <c r="X114">
        <f t="shared" si="12"/>
        <v>0.11042297680301419</v>
      </c>
      <c r="Z114">
        <f t="shared" si="10"/>
        <v>1.0422976803014183E-2</v>
      </c>
    </row>
    <row r="115" spans="1:26" ht="15.75" thickBot="1" x14ac:dyDescent="0.3">
      <c r="A115" s="6">
        <v>141</v>
      </c>
      <c r="B115" s="21" t="s">
        <v>2</v>
      </c>
      <c r="C115" s="21" t="s">
        <v>25</v>
      </c>
      <c r="D115" s="21" t="s">
        <v>43</v>
      </c>
      <c r="E115" s="21" t="s">
        <v>26</v>
      </c>
      <c r="F115" s="7" t="s">
        <v>57</v>
      </c>
      <c r="G115" s="21">
        <v>0.6</v>
      </c>
      <c r="H115" s="21">
        <v>1</v>
      </c>
      <c r="I115" s="21"/>
      <c r="J115" s="21"/>
      <c r="K115" s="21"/>
      <c r="L115" s="21"/>
      <c r="M115" s="21"/>
      <c r="N115" s="21"/>
      <c r="O115" s="21">
        <v>1.6</v>
      </c>
      <c r="P115" s="21"/>
      <c r="Q115" s="21" t="str">
        <f t="shared" si="8"/>
        <v>AI</v>
      </c>
      <c r="R115">
        <f t="shared" si="13"/>
        <v>0.05</v>
      </c>
      <c r="U115">
        <f t="shared" si="7"/>
        <v>8.0000000000000016E-2</v>
      </c>
      <c r="X115">
        <f t="shared" si="12"/>
        <v>5.5955986744579536E-2</v>
      </c>
      <c r="Z115">
        <f t="shared" si="10"/>
        <v>5.9559867445795334E-3</v>
      </c>
    </row>
    <row r="116" spans="1:26" ht="15.75" thickBot="1" x14ac:dyDescent="0.3">
      <c r="A116" s="6">
        <v>142</v>
      </c>
      <c r="B116" s="21" t="s">
        <v>2</v>
      </c>
      <c r="C116" s="21" t="s">
        <v>29</v>
      </c>
      <c r="D116" s="21" t="s">
        <v>6</v>
      </c>
      <c r="E116" s="21" t="s">
        <v>26</v>
      </c>
      <c r="F116" s="7" t="s">
        <v>58</v>
      </c>
      <c r="G116" s="21">
        <v>0.2</v>
      </c>
      <c r="H116" s="21">
        <v>1</v>
      </c>
      <c r="I116" s="21"/>
      <c r="J116" s="21"/>
      <c r="K116" s="21"/>
      <c r="L116" s="21"/>
      <c r="M116" s="21"/>
      <c r="N116" s="21"/>
      <c r="O116" s="21">
        <v>1.2</v>
      </c>
      <c r="P116" s="21"/>
      <c r="Q116" s="21" t="str">
        <f t="shared" si="8"/>
        <v>AE</v>
      </c>
      <c r="R116" s="14">
        <v>-10</v>
      </c>
      <c r="U116">
        <f t="shared" si="7"/>
        <v>-12</v>
      </c>
      <c r="X116">
        <f t="shared" si="12"/>
        <v>-9.1066019883130718</v>
      </c>
      <c r="Z116">
        <f t="shared" si="10"/>
        <v>0.89339801168692823</v>
      </c>
    </row>
    <row r="117" spans="1:26" ht="15.75" thickBot="1" x14ac:dyDescent="0.3">
      <c r="A117" s="6">
        <v>143</v>
      </c>
      <c r="B117" s="21" t="s">
        <v>2</v>
      </c>
      <c r="C117" s="21" t="s">
        <v>29</v>
      </c>
      <c r="D117" s="21" t="s">
        <v>6</v>
      </c>
      <c r="E117" s="21" t="s">
        <v>26</v>
      </c>
      <c r="F117" s="7" t="s">
        <v>59</v>
      </c>
      <c r="G117" s="21">
        <v>0.4</v>
      </c>
      <c r="H117" s="21">
        <v>1</v>
      </c>
      <c r="I117" s="21"/>
      <c r="J117" s="21"/>
      <c r="K117" s="21"/>
      <c r="L117" s="21"/>
      <c r="M117" s="21"/>
      <c r="N117" s="21"/>
      <c r="O117" s="21">
        <v>1.4</v>
      </c>
      <c r="P117" s="21"/>
      <c r="Q117" s="21" t="str">
        <f t="shared" si="8"/>
        <v>AE</v>
      </c>
      <c r="R117" s="14">
        <v>-5</v>
      </c>
      <c r="U117">
        <f t="shared" si="7"/>
        <v>-7</v>
      </c>
      <c r="X117">
        <f t="shared" si="12"/>
        <v>-4.4788511598492917</v>
      </c>
      <c r="Z117">
        <f t="shared" si="10"/>
        <v>0.52114884015070828</v>
      </c>
    </row>
    <row r="118" spans="1:26" ht="15.75" thickBot="1" x14ac:dyDescent="0.3">
      <c r="A118" s="6">
        <v>144</v>
      </c>
      <c r="B118" s="21" t="s">
        <v>2</v>
      </c>
      <c r="C118" s="21" t="s">
        <v>29</v>
      </c>
      <c r="D118" s="21" t="s">
        <v>6</v>
      </c>
      <c r="E118" s="21" t="s">
        <v>26</v>
      </c>
      <c r="F118" s="7" t="s">
        <v>60</v>
      </c>
      <c r="G118" s="21">
        <v>0.6</v>
      </c>
      <c r="H118" s="21">
        <v>1</v>
      </c>
      <c r="I118" s="21"/>
      <c r="J118" s="21"/>
      <c r="K118" s="21"/>
      <c r="L118" s="21"/>
      <c r="M118" s="21"/>
      <c r="N118" s="21"/>
      <c r="O118" s="21">
        <v>1.6</v>
      </c>
      <c r="P118" s="21"/>
      <c r="Q118" s="21" t="str">
        <f t="shared" si="8"/>
        <v>AE</v>
      </c>
      <c r="R118" s="14">
        <v>-5</v>
      </c>
      <c r="U118">
        <f t="shared" si="7"/>
        <v>-8</v>
      </c>
      <c r="X118">
        <f t="shared" si="12"/>
        <v>-4.4044013255420476</v>
      </c>
      <c r="Z118">
        <f t="shared" si="10"/>
        <v>0.59559867445795245</v>
      </c>
    </row>
    <row r="119" spans="1:26" ht="15.75" thickBot="1" x14ac:dyDescent="0.3">
      <c r="A119" s="6">
        <v>145</v>
      </c>
      <c r="B119" s="21" t="s">
        <v>2</v>
      </c>
      <c r="C119" s="21" t="s">
        <v>29</v>
      </c>
      <c r="D119" s="21" t="s">
        <v>43</v>
      </c>
      <c r="E119" s="21" t="s">
        <v>26</v>
      </c>
      <c r="F119" s="7" t="s">
        <v>58</v>
      </c>
      <c r="G119" s="21">
        <v>0.2</v>
      </c>
      <c r="H119" s="21">
        <v>1</v>
      </c>
      <c r="I119" s="21"/>
      <c r="J119" s="21"/>
      <c r="K119" s="21"/>
      <c r="L119" s="21"/>
      <c r="M119" s="21"/>
      <c r="N119" s="21"/>
      <c r="O119" s="21">
        <v>1.2</v>
      </c>
      <c r="P119" s="21"/>
      <c r="Q119" s="21" t="str">
        <f t="shared" si="8"/>
        <v>AE</v>
      </c>
      <c r="R119">
        <f>R116*0.01</f>
        <v>-0.1</v>
      </c>
      <c r="U119">
        <f t="shared" si="7"/>
        <v>-0.12</v>
      </c>
      <c r="X119">
        <f t="shared" si="12"/>
        <v>-9.1066019883130719E-2</v>
      </c>
      <c r="Z119">
        <f t="shared" si="10"/>
        <v>8.9339801168692862E-3</v>
      </c>
    </row>
    <row r="120" spans="1:26" ht="15.75" thickBot="1" x14ac:dyDescent="0.3">
      <c r="A120" s="6">
        <v>146</v>
      </c>
      <c r="B120" s="21" t="s">
        <v>2</v>
      </c>
      <c r="C120" s="21" t="s">
        <v>29</v>
      </c>
      <c r="D120" s="21" t="s">
        <v>43</v>
      </c>
      <c r="E120" s="21" t="s">
        <v>26</v>
      </c>
      <c r="F120" s="7" t="s">
        <v>59</v>
      </c>
      <c r="G120" s="21">
        <v>0.4</v>
      </c>
      <c r="H120" s="21">
        <v>1</v>
      </c>
      <c r="I120" s="21"/>
      <c r="J120" s="21"/>
      <c r="K120" s="21"/>
      <c r="L120" s="21"/>
      <c r="M120" s="21"/>
      <c r="N120" s="21"/>
      <c r="O120" s="21">
        <v>1.4</v>
      </c>
      <c r="P120" s="21"/>
      <c r="Q120" s="21" t="str">
        <f t="shared" si="8"/>
        <v>AE</v>
      </c>
      <c r="R120">
        <f t="shared" ref="R120:R121" si="14">R117*0.01</f>
        <v>-0.05</v>
      </c>
      <c r="U120">
        <f t="shared" si="7"/>
        <v>-6.9999999999999993E-2</v>
      </c>
      <c r="X120">
        <f t="shared" si="12"/>
        <v>-4.4788511598492925E-2</v>
      </c>
      <c r="Z120">
        <f t="shared" si="10"/>
        <v>5.2114884015070778E-3</v>
      </c>
    </row>
    <row r="121" spans="1:26" ht="15.75" thickBot="1" x14ac:dyDescent="0.3">
      <c r="A121" s="6">
        <v>147</v>
      </c>
      <c r="B121" s="21" t="s">
        <v>2</v>
      </c>
      <c r="C121" s="21" t="s">
        <v>29</v>
      </c>
      <c r="D121" s="21" t="s">
        <v>43</v>
      </c>
      <c r="E121" s="21" t="s">
        <v>26</v>
      </c>
      <c r="F121" s="7" t="s">
        <v>60</v>
      </c>
      <c r="G121" s="21">
        <v>0.6</v>
      </c>
      <c r="H121" s="21">
        <v>1</v>
      </c>
      <c r="I121" s="21"/>
      <c r="J121" s="21"/>
      <c r="K121" s="21"/>
      <c r="L121" s="21"/>
      <c r="M121" s="21"/>
      <c r="N121" s="21"/>
      <c r="O121" s="21">
        <v>1.6</v>
      </c>
      <c r="P121" s="21"/>
      <c r="Q121" s="21" t="str">
        <f t="shared" si="8"/>
        <v>AE</v>
      </c>
      <c r="R121">
        <f t="shared" si="14"/>
        <v>-0.05</v>
      </c>
      <c r="U121">
        <f t="shared" si="7"/>
        <v>-8.0000000000000016E-2</v>
      </c>
      <c r="X121">
        <f t="shared" si="12"/>
        <v>-4.4044013255420483E-2</v>
      </c>
      <c r="Z121">
        <f t="shared" si="10"/>
        <v>5.9559867445795195E-3</v>
      </c>
    </row>
    <row r="122" spans="1:26" ht="15.75" thickBot="1" x14ac:dyDescent="0.3">
      <c r="A122" s="6">
        <v>148</v>
      </c>
      <c r="B122" s="21" t="s">
        <v>2</v>
      </c>
      <c r="C122" s="21" t="s">
        <v>25</v>
      </c>
      <c r="D122" s="21" t="s">
        <v>6</v>
      </c>
      <c r="E122" s="21" t="s">
        <v>6</v>
      </c>
      <c r="F122" s="7" t="s">
        <v>61</v>
      </c>
      <c r="G122" s="21">
        <v>0.2</v>
      </c>
      <c r="H122" s="21">
        <v>0.8</v>
      </c>
      <c r="I122" s="21"/>
      <c r="J122" s="21"/>
      <c r="K122" s="21"/>
      <c r="L122" s="21"/>
      <c r="M122" s="21"/>
      <c r="N122" s="21"/>
      <c r="O122" s="21">
        <v>1</v>
      </c>
      <c r="P122" s="21"/>
      <c r="Q122" s="21" t="str">
        <f t="shared" si="8"/>
        <v>AI</v>
      </c>
      <c r="R122" s="14">
        <v>10</v>
      </c>
      <c r="U122">
        <f t="shared" si="7"/>
        <v>10</v>
      </c>
      <c r="X122">
        <f t="shared" si="12"/>
        <v>10.744498343072442</v>
      </c>
      <c r="Z122">
        <f t="shared" si="10"/>
        <v>0.74449834307244167</v>
      </c>
    </row>
    <row r="123" spans="1:26" ht="15.75" thickBot="1" x14ac:dyDescent="0.3">
      <c r="A123" s="6">
        <v>149</v>
      </c>
      <c r="B123" s="21" t="s">
        <v>2</v>
      </c>
      <c r="C123" s="21" t="s">
        <v>25</v>
      </c>
      <c r="D123" s="21" t="s">
        <v>6</v>
      </c>
      <c r="E123" s="21" t="s">
        <v>6</v>
      </c>
      <c r="F123" s="7" t="s">
        <v>62</v>
      </c>
      <c r="G123" s="21">
        <v>0.4</v>
      </c>
      <c r="H123" s="21">
        <v>0.8</v>
      </c>
      <c r="I123" s="21"/>
      <c r="J123" s="21"/>
      <c r="K123" s="21"/>
      <c r="L123" s="21"/>
      <c r="M123" s="21"/>
      <c r="N123" s="21"/>
      <c r="O123" s="21">
        <v>1.2000000000000002</v>
      </c>
      <c r="P123" s="21"/>
      <c r="Q123" s="21" t="str">
        <f t="shared" si="8"/>
        <v>AI</v>
      </c>
      <c r="R123" s="14">
        <v>5</v>
      </c>
      <c r="U123">
        <f t="shared" si="7"/>
        <v>6.0000000000000009</v>
      </c>
      <c r="X123">
        <f t="shared" si="12"/>
        <v>5.446699005843465</v>
      </c>
      <c r="Z123">
        <f t="shared" si="10"/>
        <v>0.446699005843465</v>
      </c>
    </row>
    <row r="124" spans="1:26" ht="15.75" thickBot="1" x14ac:dyDescent="0.3">
      <c r="A124" s="6">
        <v>150</v>
      </c>
      <c r="B124" s="21" t="s">
        <v>2</v>
      </c>
      <c r="C124" s="21" t="s">
        <v>25</v>
      </c>
      <c r="D124" s="21" t="s">
        <v>6</v>
      </c>
      <c r="E124" s="21" t="s">
        <v>6</v>
      </c>
      <c r="F124" s="7" t="s">
        <v>63</v>
      </c>
      <c r="G124" s="21">
        <v>0.6</v>
      </c>
      <c r="H124" s="21">
        <v>0.8</v>
      </c>
      <c r="I124" s="21"/>
      <c r="J124" s="21"/>
      <c r="K124" s="21"/>
      <c r="L124" s="21"/>
      <c r="M124" s="21"/>
      <c r="N124" s="21"/>
      <c r="O124" s="21">
        <v>1.4</v>
      </c>
      <c r="P124" s="21"/>
      <c r="Q124" s="21" t="str">
        <f t="shared" si="8"/>
        <v>AI</v>
      </c>
      <c r="R124" s="14">
        <v>1</v>
      </c>
      <c r="U124">
        <f t="shared" si="7"/>
        <v>1.4</v>
      </c>
      <c r="X124">
        <f t="shared" si="12"/>
        <v>1.1042297680301418</v>
      </c>
      <c r="Z124">
        <f t="shared" si="10"/>
        <v>0.10422976803014183</v>
      </c>
    </row>
    <row r="125" spans="1:26" ht="15.75" thickBot="1" x14ac:dyDescent="0.3">
      <c r="A125" s="6">
        <v>151</v>
      </c>
      <c r="B125" s="21" t="s">
        <v>2</v>
      </c>
      <c r="C125" s="21" t="s">
        <v>25</v>
      </c>
      <c r="D125" s="21" t="s">
        <v>43</v>
      </c>
      <c r="E125" s="21" t="s">
        <v>6</v>
      </c>
      <c r="F125" s="7" t="s">
        <v>61</v>
      </c>
      <c r="G125" s="21">
        <v>0.2</v>
      </c>
      <c r="H125" s="21">
        <v>0.8</v>
      </c>
      <c r="I125" s="21"/>
      <c r="J125" s="21"/>
      <c r="K125" s="21"/>
      <c r="L125" s="21"/>
      <c r="M125" s="21"/>
      <c r="N125" s="21"/>
      <c r="O125" s="21">
        <v>1</v>
      </c>
      <c r="P125" s="21"/>
      <c r="Q125" s="21" t="str">
        <f t="shared" si="8"/>
        <v>AI</v>
      </c>
      <c r="R125">
        <f>R122*0.01</f>
        <v>0.1</v>
      </c>
      <c r="U125">
        <f t="shared" si="7"/>
        <v>0.1</v>
      </c>
      <c r="X125">
        <f t="shared" si="12"/>
        <v>0.10744498343072442</v>
      </c>
      <c r="Z125">
        <f t="shared" si="10"/>
        <v>7.4449834307244167E-3</v>
      </c>
    </row>
    <row r="126" spans="1:26" ht="15.75" thickBot="1" x14ac:dyDescent="0.3">
      <c r="A126" s="6">
        <v>152</v>
      </c>
      <c r="B126" s="21" t="s">
        <v>2</v>
      </c>
      <c r="C126" s="21" t="s">
        <v>25</v>
      </c>
      <c r="D126" s="21" t="s">
        <v>43</v>
      </c>
      <c r="E126" s="21" t="s">
        <v>6</v>
      </c>
      <c r="F126" s="7" t="s">
        <v>62</v>
      </c>
      <c r="G126" s="21">
        <v>0.4</v>
      </c>
      <c r="H126" s="21">
        <v>0.8</v>
      </c>
      <c r="I126" s="21"/>
      <c r="J126" s="21"/>
      <c r="K126" s="21"/>
      <c r="L126" s="21"/>
      <c r="M126" s="21"/>
      <c r="N126" s="21"/>
      <c r="O126" s="21">
        <v>1.2000000000000002</v>
      </c>
      <c r="P126" s="21"/>
      <c r="Q126" s="21" t="str">
        <f t="shared" si="8"/>
        <v>AI</v>
      </c>
      <c r="R126">
        <f t="shared" ref="R126:R127" si="15">R123*0.01</f>
        <v>0.05</v>
      </c>
      <c r="U126">
        <f t="shared" si="7"/>
        <v>6.0000000000000012E-2</v>
      </c>
      <c r="X126">
        <f t="shared" si="12"/>
        <v>5.4466990058434653E-2</v>
      </c>
      <c r="Z126">
        <f t="shared" si="10"/>
        <v>4.46699005843465E-3</v>
      </c>
    </row>
    <row r="127" spans="1:26" ht="15.75" thickBot="1" x14ac:dyDescent="0.3">
      <c r="A127" s="6">
        <v>153</v>
      </c>
      <c r="B127" s="21" t="s">
        <v>2</v>
      </c>
      <c r="C127" s="21" t="s">
        <v>25</v>
      </c>
      <c r="D127" s="21" t="s">
        <v>43</v>
      </c>
      <c r="E127" s="21" t="s">
        <v>6</v>
      </c>
      <c r="F127" s="7" t="s">
        <v>64</v>
      </c>
      <c r="G127" s="21">
        <v>0.6</v>
      </c>
      <c r="H127" s="21">
        <v>0.8</v>
      </c>
      <c r="I127" s="21"/>
      <c r="J127" s="21"/>
      <c r="K127" s="21"/>
      <c r="L127" s="21"/>
      <c r="M127" s="21"/>
      <c r="N127" s="21"/>
      <c r="O127" s="21">
        <v>1.4</v>
      </c>
      <c r="P127" s="21"/>
      <c r="Q127" s="21" t="str">
        <f t="shared" si="8"/>
        <v>AI</v>
      </c>
      <c r="R127">
        <f t="shared" si="15"/>
        <v>0.01</v>
      </c>
      <c r="U127">
        <f t="shared" si="7"/>
        <v>1.3999999999999999E-2</v>
      </c>
      <c r="X127">
        <f t="shared" si="12"/>
        <v>1.1042297680301419E-2</v>
      </c>
      <c r="Z127">
        <f t="shared" si="10"/>
        <v>1.0422976803014187E-3</v>
      </c>
    </row>
    <row r="128" spans="1:26" ht="15.75" thickBot="1" x14ac:dyDescent="0.3">
      <c r="A128" s="6">
        <v>154</v>
      </c>
      <c r="B128" s="21" t="s">
        <v>2</v>
      </c>
      <c r="C128" s="21" t="s">
        <v>29</v>
      </c>
      <c r="D128" s="21" t="s">
        <v>6</v>
      </c>
      <c r="E128" s="21" t="s">
        <v>6</v>
      </c>
      <c r="F128" s="7" t="s">
        <v>58</v>
      </c>
      <c r="G128" s="21">
        <v>0.2</v>
      </c>
      <c r="H128" s="21">
        <v>0.8</v>
      </c>
      <c r="I128" s="21"/>
      <c r="J128" s="21"/>
      <c r="K128" s="21"/>
      <c r="L128" s="21"/>
      <c r="M128" s="21"/>
      <c r="N128" s="21"/>
      <c r="O128" s="21">
        <v>1</v>
      </c>
      <c r="P128" s="21"/>
      <c r="Q128" s="21" t="str">
        <f t="shared" si="8"/>
        <v>AE</v>
      </c>
      <c r="R128" s="14">
        <v>-5</v>
      </c>
      <c r="U128">
        <f t="shared" si="7"/>
        <v>-5</v>
      </c>
      <c r="X128">
        <f t="shared" si="12"/>
        <v>-4.6277508284637801</v>
      </c>
      <c r="Z128">
        <f t="shared" si="10"/>
        <v>0.37224917153621995</v>
      </c>
    </row>
    <row r="129" spans="1:26" ht="15.75" thickBot="1" x14ac:dyDescent="0.3">
      <c r="A129" s="6">
        <v>155</v>
      </c>
      <c r="B129" s="21" t="s">
        <v>2</v>
      </c>
      <c r="C129" s="21" t="s">
        <v>29</v>
      </c>
      <c r="D129" s="21" t="s">
        <v>6</v>
      </c>
      <c r="E129" s="21" t="s">
        <v>6</v>
      </c>
      <c r="F129" s="7" t="s">
        <v>59</v>
      </c>
      <c r="G129" s="21">
        <v>0.4</v>
      </c>
      <c r="H129" s="21">
        <v>0.8</v>
      </c>
      <c r="I129" s="21"/>
      <c r="J129" s="21"/>
      <c r="K129" s="21"/>
      <c r="L129" s="21"/>
      <c r="M129" s="21"/>
      <c r="N129" s="21"/>
      <c r="O129" s="21">
        <v>1.2000000000000002</v>
      </c>
      <c r="P129" s="21"/>
      <c r="Q129" s="21" t="str">
        <f t="shared" si="8"/>
        <v>AE</v>
      </c>
      <c r="R129" s="14">
        <v>-1</v>
      </c>
      <c r="U129">
        <f t="shared" si="7"/>
        <v>-1.2000000000000002</v>
      </c>
      <c r="X129">
        <f t="shared" si="12"/>
        <v>-0.91066019883130711</v>
      </c>
      <c r="Z129">
        <f t="shared" si="10"/>
        <v>8.9339801168692889E-2</v>
      </c>
    </row>
    <row r="130" spans="1:26" ht="15.75" thickBot="1" x14ac:dyDescent="0.3">
      <c r="A130" s="6">
        <v>156</v>
      </c>
      <c r="B130" s="21" t="s">
        <v>2</v>
      </c>
      <c r="C130" s="21" t="s">
        <v>29</v>
      </c>
      <c r="D130" s="21" t="s">
        <v>6</v>
      </c>
      <c r="E130" s="21" t="s">
        <v>6</v>
      </c>
      <c r="F130" s="7" t="s">
        <v>60</v>
      </c>
      <c r="G130" s="21">
        <v>0.6</v>
      </c>
      <c r="H130" s="21">
        <v>0.8</v>
      </c>
      <c r="I130" s="21"/>
      <c r="J130" s="21"/>
      <c r="K130" s="21"/>
      <c r="L130" s="21"/>
      <c r="M130" s="21"/>
      <c r="N130" s="21"/>
      <c r="O130" s="21">
        <v>1.4</v>
      </c>
      <c r="P130" s="21"/>
      <c r="Q130" s="21" t="str">
        <f t="shared" si="8"/>
        <v>AE</v>
      </c>
      <c r="R130" s="14">
        <v>-1</v>
      </c>
      <c r="U130">
        <f t="shared" si="7"/>
        <v>-1.4</v>
      </c>
      <c r="X130">
        <f t="shared" si="12"/>
        <v>-0.89577023196985839</v>
      </c>
      <c r="Z130">
        <f t="shared" si="10"/>
        <v>0.10422976803014161</v>
      </c>
    </row>
    <row r="131" spans="1:26" ht="15.75" thickBot="1" x14ac:dyDescent="0.3">
      <c r="A131" s="6">
        <v>157</v>
      </c>
      <c r="B131" s="21" t="s">
        <v>2</v>
      </c>
      <c r="C131" s="21" t="s">
        <v>29</v>
      </c>
      <c r="D131" s="21" t="s">
        <v>43</v>
      </c>
      <c r="E131" s="21" t="s">
        <v>6</v>
      </c>
      <c r="F131" s="7" t="s">
        <v>58</v>
      </c>
      <c r="G131" s="21">
        <v>0.2</v>
      </c>
      <c r="H131" s="21">
        <v>0.8</v>
      </c>
      <c r="I131" s="21"/>
      <c r="J131" s="21"/>
      <c r="K131" s="21"/>
      <c r="L131" s="21"/>
      <c r="M131" s="21"/>
      <c r="N131" s="21"/>
      <c r="O131" s="21">
        <v>1</v>
      </c>
      <c r="P131" s="21"/>
      <c r="Q131" s="21" t="str">
        <f t="shared" si="8"/>
        <v>AE</v>
      </c>
      <c r="R131">
        <f t="shared" ref="R131:R133" si="16">R128*0.01</f>
        <v>-0.05</v>
      </c>
      <c r="U131">
        <f t="shared" si="7"/>
        <v>-0.05</v>
      </c>
      <c r="X131">
        <f t="shared" si="12"/>
        <v>-4.6277508284637801E-2</v>
      </c>
      <c r="Z131">
        <f t="shared" si="10"/>
        <v>3.7224917153622014E-3</v>
      </c>
    </row>
    <row r="132" spans="1:26" ht="15.75" thickBot="1" x14ac:dyDescent="0.3">
      <c r="A132" s="6">
        <v>158</v>
      </c>
      <c r="B132" s="21" t="s">
        <v>2</v>
      </c>
      <c r="C132" s="21" t="s">
        <v>29</v>
      </c>
      <c r="D132" s="21" t="s">
        <v>43</v>
      </c>
      <c r="E132" s="21" t="s">
        <v>6</v>
      </c>
      <c r="F132" s="7" t="s">
        <v>59</v>
      </c>
      <c r="G132" s="21">
        <v>0.4</v>
      </c>
      <c r="H132" s="21">
        <v>0.8</v>
      </c>
      <c r="I132" s="21"/>
      <c r="J132" s="21"/>
      <c r="K132" s="21"/>
      <c r="L132" s="21"/>
      <c r="M132" s="21"/>
      <c r="N132" s="21"/>
      <c r="O132" s="21">
        <v>1.2000000000000002</v>
      </c>
      <c r="P132" s="21"/>
      <c r="Q132" s="21" t="str">
        <f t="shared" si="8"/>
        <v>AE</v>
      </c>
      <c r="R132">
        <f t="shared" si="16"/>
        <v>-0.01</v>
      </c>
      <c r="U132">
        <f t="shared" si="7"/>
        <v>-1.2000000000000002E-2</v>
      </c>
      <c r="X132">
        <f t="shared" si="12"/>
        <v>-9.1066019883130709E-3</v>
      </c>
      <c r="Z132">
        <f t="shared" si="10"/>
        <v>8.9339801168692931E-4</v>
      </c>
    </row>
    <row r="133" spans="1:26" ht="15.75" thickBot="1" x14ac:dyDescent="0.3">
      <c r="A133" s="6">
        <v>159</v>
      </c>
      <c r="B133" s="21" t="s">
        <v>2</v>
      </c>
      <c r="C133" s="21" t="s">
        <v>29</v>
      </c>
      <c r="D133" s="21" t="s">
        <v>43</v>
      </c>
      <c r="E133" s="21" t="s">
        <v>6</v>
      </c>
      <c r="F133" s="7" t="s">
        <v>60</v>
      </c>
      <c r="G133" s="21">
        <v>0.6</v>
      </c>
      <c r="H133" s="21">
        <v>0.8</v>
      </c>
      <c r="I133" s="21"/>
      <c r="J133" s="21"/>
      <c r="K133" s="21"/>
      <c r="L133" s="21"/>
      <c r="M133" s="21"/>
      <c r="N133" s="21"/>
      <c r="O133" s="21">
        <v>1.4</v>
      </c>
      <c r="P133" s="21"/>
      <c r="Q133" s="21" t="str">
        <f t="shared" si="8"/>
        <v>AE</v>
      </c>
      <c r="R133">
        <f t="shared" si="16"/>
        <v>-0.01</v>
      </c>
      <c r="U133">
        <f t="shared" si="7"/>
        <v>-1.3999999999999999E-2</v>
      </c>
      <c r="X133">
        <f t="shared" si="12"/>
        <v>-8.9577023196985833E-3</v>
      </c>
      <c r="Z133">
        <f t="shared" si="10"/>
        <v>1.042297680301417E-3</v>
      </c>
    </row>
    <row r="134" spans="1:26" ht="15.75" thickBot="1" x14ac:dyDescent="0.3">
      <c r="A134" s="6">
        <v>160</v>
      </c>
      <c r="B134" s="21" t="s">
        <v>2</v>
      </c>
      <c r="C134" s="21" t="s">
        <v>25</v>
      </c>
      <c r="D134" s="21" t="s">
        <v>6</v>
      </c>
      <c r="E134" s="21" t="s">
        <v>30</v>
      </c>
      <c r="F134" s="7" t="s">
        <v>61</v>
      </c>
      <c r="G134" s="21">
        <v>0.2</v>
      </c>
      <c r="H134" s="21">
        <v>0.4</v>
      </c>
      <c r="I134" s="21"/>
      <c r="J134" s="21"/>
      <c r="K134" s="21"/>
      <c r="L134" s="21"/>
      <c r="M134" s="21"/>
      <c r="N134" s="21"/>
      <c r="O134" s="21">
        <v>0.60000000000000009</v>
      </c>
      <c r="P134" s="21"/>
      <c r="Q134" s="21" t="str">
        <f t="shared" si="8"/>
        <v>AI</v>
      </c>
      <c r="R134" s="14">
        <v>15</v>
      </c>
      <c r="U134">
        <f t="shared" si="7"/>
        <v>9.0000000000000018</v>
      </c>
      <c r="X134">
        <f t="shared" si="12"/>
        <v>15.670048508765198</v>
      </c>
      <c r="Z134">
        <f t="shared" si="10"/>
        <v>0.67004850876519839</v>
      </c>
    </row>
    <row r="135" spans="1:26" ht="15.75" thickBot="1" x14ac:dyDescent="0.3">
      <c r="A135" s="6">
        <v>161</v>
      </c>
      <c r="B135" s="21" t="s">
        <v>2</v>
      </c>
      <c r="C135" s="21" t="s">
        <v>25</v>
      </c>
      <c r="D135" s="21" t="s">
        <v>6</v>
      </c>
      <c r="E135" s="21" t="s">
        <v>30</v>
      </c>
      <c r="F135" s="7" t="s">
        <v>62</v>
      </c>
      <c r="G135" s="21">
        <v>0.4</v>
      </c>
      <c r="H135" s="21">
        <v>0.4</v>
      </c>
      <c r="I135" s="21"/>
      <c r="J135" s="21"/>
      <c r="K135" s="21"/>
      <c r="L135" s="21"/>
      <c r="M135" s="21"/>
      <c r="N135" s="21"/>
      <c r="O135" s="21">
        <v>0.8</v>
      </c>
      <c r="P135" s="21"/>
      <c r="Q135" s="21" t="str">
        <f t="shared" si="8"/>
        <v>AI</v>
      </c>
      <c r="R135" s="14">
        <v>10</v>
      </c>
      <c r="U135">
        <f t="shared" si="7"/>
        <v>8</v>
      </c>
      <c r="X135">
        <f t="shared" si="12"/>
        <v>10.595598674457953</v>
      </c>
      <c r="Z135">
        <f t="shared" si="10"/>
        <v>0.59559867445795334</v>
      </c>
    </row>
    <row r="136" spans="1:26" ht="15.75" thickBot="1" x14ac:dyDescent="0.3">
      <c r="A136" s="6">
        <v>162</v>
      </c>
      <c r="B136" s="21" t="s">
        <v>2</v>
      </c>
      <c r="C136" s="21" t="s">
        <v>25</v>
      </c>
      <c r="D136" s="21" t="s">
        <v>6</v>
      </c>
      <c r="E136" s="21" t="s">
        <v>30</v>
      </c>
      <c r="F136" s="7" t="s">
        <v>63</v>
      </c>
      <c r="G136" s="21">
        <v>0.6</v>
      </c>
      <c r="H136" s="21">
        <v>0.4</v>
      </c>
      <c r="I136" s="21"/>
      <c r="J136" s="21"/>
      <c r="K136" s="21"/>
      <c r="L136" s="21"/>
      <c r="M136" s="21"/>
      <c r="N136" s="21"/>
      <c r="O136" s="21">
        <v>1</v>
      </c>
      <c r="P136" s="21"/>
      <c r="Q136" s="21" t="str">
        <f t="shared" si="8"/>
        <v>AI</v>
      </c>
      <c r="R136" s="14">
        <v>5</v>
      </c>
      <c r="U136">
        <f t="shared" si="7"/>
        <v>5</v>
      </c>
      <c r="X136">
        <f t="shared" si="12"/>
        <v>5.3722491715362208</v>
      </c>
      <c r="Z136">
        <f t="shared" si="10"/>
        <v>0.37224917153622084</v>
      </c>
    </row>
    <row r="137" spans="1:26" ht="15.75" thickBot="1" x14ac:dyDescent="0.3">
      <c r="A137" s="6">
        <v>163</v>
      </c>
      <c r="B137" s="21" t="s">
        <v>2</v>
      </c>
      <c r="C137" s="21" t="s">
        <v>25</v>
      </c>
      <c r="D137" s="21" t="s">
        <v>43</v>
      </c>
      <c r="E137" s="21" t="s">
        <v>30</v>
      </c>
      <c r="F137" s="7" t="s">
        <v>61</v>
      </c>
      <c r="G137" s="21">
        <v>0.2</v>
      </c>
      <c r="H137" s="21">
        <v>0.4</v>
      </c>
      <c r="I137" s="21"/>
      <c r="J137" s="21"/>
      <c r="K137" s="21"/>
      <c r="L137" s="21"/>
      <c r="M137" s="21"/>
      <c r="N137" s="21"/>
      <c r="O137" s="21">
        <v>0.60000000000000009</v>
      </c>
      <c r="P137" s="21"/>
      <c r="Q137" s="21" t="str">
        <f t="shared" si="8"/>
        <v>AI</v>
      </c>
      <c r="R137">
        <f t="shared" ref="R137:R139" si="17">R134*0.01</f>
        <v>0.15</v>
      </c>
      <c r="U137">
        <f t="shared" si="7"/>
        <v>9.0000000000000011E-2</v>
      </c>
      <c r="X137">
        <f t="shared" si="12"/>
        <v>0.15670048508765197</v>
      </c>
      <c r="Z137">
        <f t="shared" si="10"/>
        <v>6.700485087651975E-3</v>
      </c>
    </row>
    <row r="138" spans="1:26" ht="15.75" thickBot="1" x14ac:dyDescent="0.3">
      <c r="A138" s="6">
        <v>164</v>
      </c>
      <c r="B138" s="21" t="s">
        <v>2</v>
      </c>
      <c r="C138" s="21" t="s">
        <v>25</v>
      </c>
      <c r="D138" s="21" t="s">
        <v>43</v>
      </c>
      <c r="E138" s="21" t="s">
        <v>30</v>
      </c>
      <c r="F138" s="7" t="s">
        <v>62</v>
      </c>
      <c r="G138" s="21">
        <v>0.4</v>
      </c>
      <c r="H138" s="21">
        <v>0.4</v>
      </c>
      <c r="I138" s="21"/>
      <c r="J138" s="21"/>
      <c r="K138" s="21"/>
      <c r="L138" s="21"/>
      <c r="M138" s="21"/>
      <c r="N138" s="21"/>
      <c r="O138" s="21">
        <v>0.8</v>
      </c>
      <c r="P138" s="21"/>
      <c r="Q138" s="21" t="str">
        <f t="shared" si="8"/>
        <v>AI</v>
      </c>
      <c r="R138">
        <f t="shared" si="17"/>
        <v>0.1</v>
      </c>
      <c r="U138">
        <f t="shared" ref="U138:U157" si="18">O138*R138</f>
        <v>8.0000000000000016E-2</v>
      </c>
      <c r="X138">
        <f t="shared" si="12"/>
        <v>0.10595598674457954</v>
      </c>
      <c r="Z138">
        <f t="shared" si="10"/>
        <v>5.9559867445795334E-3</v>
      </c>
    </row>
    <row r="139" spans="1:26" ht="15.75" thickBot="1" x14ac:dyDescent="0.3">
      <c r="A139" s="6">
        <v>165</v>
      </c>
      <c r="B139" s="21" t="s">
        <v>2</v>
      </c>
      <c r="C139" s="21" t="s">
        <v>25</v>
      </c>
      <c r="D139" s="21" t="s">
        <v>43</v>
      </c>
      <c r="E139" s="21" t="s">
        <v>30</v>
      </c>
      <c r="F139" s="7" t="s">
        <v>65</v>
      </c>
      <c r="G139" s="21">
        <v>0.6</v>
      </c>
      <c r="H139" s="21">
        <v>0.4</v>
      </c>
      <c r="I139" s="21"/>
      <c r="J139" s="21"/>
      <c r="K139" s="21"/>
      <c r="L139" s="21"/>
      <c r="M139" s="21"/>
      <c r="N139" s="21"/>
      <c r="O139" s="21">
        <v>1</v>
      </c>
      <c r="P139" s="21"/>
      <c r="Q139" s="21" t="str">
        <f t="shared" ref="Q139:Q157" si="19">C139</f>
        <v>AI</v>
      </c>
      <c r="R139">
        <f t="shared" si="17"/>
        <v>0.05</v>
      </c>
      <c r="U139">
        <f t="shared" si="18"/>
        <v>0.05</v>
      </c>
      <c r="X139">
        <f t="shared" si="12"/>
        <v>5.3722491715362211E-2</v>
      </c>
      <c r="Z139">
        <f t="shared" si="10"/>
        <v>3.7224917153622084E-3</v>
      </c>
    </row>
    <row r="140" spans="1:26" ht="15.75" thickBot="1" x14ac:dyDescent="0.3">
      <c r="A140" s="6">
        <v>166</v>
      </c>
      <c r="B140" s="21" t="s">
        <v>2</v>
      </c>
      <c r="C140" s="21" t="s">
        <v>29</v>
      </c>
      <c r="D140" s="21" t="s">
        <v>6</v>
      </c>
      <c r="E140" s="21" t="s">
        <v>30</v>
      </c>
      <c r="F140" s="7" t="s">
        <v>58</v>
      </c>
      <c r="G140" s="21">
        <v>0.2</v>
      </c>
      <c r="H140" s="21">
        <v>0.4</v>
      </c>
      <c r="I140" s="21"/>
      <c r="J140" s="21"/>
      <c r="K140" s="21"/>
      <c r="L140" s="21"/>
      <c r="M140" s="21"/>
      <c r="N140" s="21"/>
      <c r="O140" s="21">
        <v>0.60000000000000009</v>
      </c>
      <c r="P140" s="21"/>
      <c r="Q140" s="21" t="str">
        <f t="shared" si="19"/>
        <v>AE</v>
      </c>
      <c r="R140" s="14">
        <v>-5</v>
      </c>
      <c r="U140">
        <f t="shared" si="18"/>
        <v>-3.0000000000000004</v>
      </c>
      <c r="X140">
        <f t="shared" ref="X140:X157" si="20">IF(Q140="AI",R140*(1+($U$7-1)*O140),R140*(1+($U$8-1)*O140))</f>
        <v>-4.7766504970782684</v>
      </c>
      <c r="Z140">
        <f t="shared" si="10"/>
        <v>0.22334950292173161</v>
      </c>
    </row>
    <row r="141" spans="1:26" ht="15.75" thickBot="1" x14ac:dyDescent="0.3">
      <c r="A141" s="6">
        <v>167</v>
      </c>
      <c r="B141" s="21" t="s">
        <v>2</v>
      </c>
      <c r="C141" s="21" t="s">
        <v>29</v>
      </c>
      <c r="D141" s="21" t="s">
        <v>6</v>
      </c>
      <c r="E141" s="21" t="s">
        <v>30</v>
      </c>
      <c r="F141" s="7" t="s">
        <v>59</v>
      </c>
      <c r="G141" s="21">
        <v>0.4</v>
      </c>
      <c r="H141" s="21">
        <v>0.4</v>
      </c>
      <c r="I141" s="21"/>
      <c r="J141" s="21"/>
      <c r="K141" s="21"/>
      <c r="L141" s="21"/>
      <c r="M141" s="21"/>
      <c r="N141" s="21"/>
      <c r="O141" s="21">
        <v>0.8</v>
      </c>
      <c r="P141" s="21"/>
      <c r="Q141" s="21" t="str">
        <f t="shared" si="19"/>
        <v>AE</v>
      </c>
      <c r="R141" s="14">
        <v>-1</v>
      </c>
      <c r="U141">
        <f t="shared" si="18"/>
        <v>-0.8</v>
      </c>
      <c r="X141">
        <f t="shared" si="20"/>
        <v>-0.94044013255420478</v>
      </c>
      <c r="Z141">
        <f t="shared" ref="Z141:Z157" si="21">X141-R141</f>
        <v>5.9559867445795223E-2</v>
      </c>
    </row>
    <row r="142" spans="1:26" ht="15.75" thickBot="1" x14ac:dyDescent="0.3">
      <c r="A142" s="6">
        <v>168</v>
      </c>
      <c r="B142" s="21" t="s">
        <v>2</v>
      </c>
      <c r="C142" s="21" t="s">
        <v>29</v>
      </c>
      <c r="D142" s="21" t="s">
        <v>6</v>
      </c>
      <c r="E142" s="21" t="s">
        <v>30</v>
      </c>
      <c r="F142" s="7" t="s">
        <v>60</v>
      </c>
      <c r="G142" s="21">
        <v>0.6</v>
      </c>
      <c r="H142" s="21">
        <v>0.4</v>
      </c>
      <c r="I142" s="21"/>
      <c r="J142" s="21"/>
      <c r="K142" s="21"/>
      <c r="L142" s="21"/>
      <c r="M142" s="21"/>
      <c r="N142" s="21"/>
      <c r="O142" s="21">
        <v>1</v>
      </c>
      <c r="P142" s="21"/>
      <c r="Q142" s="21" t="str">
        <f t="shared" si="19"/>
        <v>AE</v>
      </c>
      <c r="R142" s="14">
        <v>-1</v>
      </c>
      <c r="U142">
        <f t="shared" si="18"/>
        <v>-1</v>
      </c>
      <c r="X142">
        <f t="shared" si="20"/>
        <v>-0.92555016569275594</v>
      </c>
      <c r="Z142">
        <f t="shared" si="21"/>
        <v>7.4449834307244056E-2</v>
      </c>
    </row>
    <row r="143" spans="1:26" ht="15.75" thickBot="1" x14ac:dyDescent="0.3">
      <c r="A143" s="6">
        <v>169</v>
      </c>
      <c r="B143" s="21" t="s">
        <v>2</v>
      </c>
      <c r="C143" s="21" t="s">
        <v>29</v>
      </c>
      <c r="D143" s="21" t="s">
        <v>43</v>
      </c>
      <c r="E143" s="21" t="s">
        <v>30</v>
      </c>
      <c r="F143" s="7" t="s">
        <v>58</v>
      </c>
      <c r="G143" s="21">
        <v>0.2</v>
      </c>
      <c r="H143" s="21">
        <v>0.4</v>
      </c>
      <c r="I143" s="21"/>
      <c r="J143" s="21"/>
      <c r="K143" s="21"/>
      <c r="L143" s="21"/>
      <c r="M143" s="21"/>
      <c r="N143" s="21"/>
      <c r="O143" s="21">
        <v>0.60000000000000009</v>
      </c>
      <c r="P143" s="21"/>
      <c r="Q143" s="21" t="str">
        <f t="shared" si="19"/>
        <v>AE</v>
      </c>
      <c r="R143">
        <f t="shared" ref="R143:R145" si="22">R140*0.01</f>
        <v>-0.05</v>
      </c>
      <c r="U143">
        <f t="shared" si="18"/>
        <v>-3.0000000000000006E-2</v>
      </c>
      <c r="X143">
        <f t="shared" si="20"/>
        <v>-4.7766504970782685E-2</v>
      </c>
      <c r="Z143">
        <f t="shared" si="21"/>
        <v>2.2334950292173181E-3</v>
      </c>
    </row>
    <row r="144" spans="1:26" ht="15.75" thickBot="1" x14ac:dyDescent="0.3">
      <c r="A144" s="6">
        <v>170</v>
      </c>
      <c r="B144" s="21" t="s">
        <v>2</v>
      </c>
      <c r="C144" s="21" t="s">
        <v>29</v>
      </c>
      <c r="D144" s="21" t="s">
        <v>43</v>
      </c>
      <c r="E144" s="21" t="s">
        <v>30</v>
      </c>
      <c r="F144" s="7" t="s">
        <v>59</v>
      </c>
      <c r="G144" s="21">
        <v>0.4</v>
      </c>
      <c r="H144" s="21">
        <v>0.4</v>
      </c>
      <c r="I144" s="21"/>
      <c r="J144" s="21"/>
      <c r="K144" s="21"/>
      <c r="L144" s="21"/>
      <c r="M144" s="21"/>
      <c r="N144" s="21"/>
      <c r="O144" s="21">
        <v>0.8</v>
      </c>
      <c r="P144" s="21"/>
      <c r="Q144" s="21" t="str">
        <f t="shared" si="19"/>
        <v>AE</v>
      </c>
      <c r="R144">
        <f t="shared" si="22"/>
        <v>-0.01</v>
      </c>
      <c r="U144">
        <f t="shared" si="18"/>
        <v>-8.0000000000000002E-3</v>
      </c>
      <c r="X144">
        <f t="shared" si="20"/>
        <v>-9.4044013255420479E-3</v>
      </c>
      <c r="Z144">
        <f t="shared" si="21"/>
        <v>5.955986744579523E-4</v>
      </c>
    </row>
    <row r="145" spans="1:26" ht="15.75" thickBot="1" x14ac:dyDescent="0.3">
      <c r="A145" s="6">
        <v>171</v>
      </c>
      <c r="B145" s="21" t="s">
        <v>2</v>
      </c>
      <c r="C145" s="21" t="s">
        <v>29</v>
      </c>
      <c r="D145" s="21" t="s">
        <v>43</v>
      </c>
      <c r="E145" s="21" t="s">
        <v>30</v>
      </c>
      <c r="F145" s="7" t="s">
        <v>60</v>
      </c>
      <c r="G145" s="21">
        <v>0.6</v>
      </c>
      <c r="H145" s="21">
        <v>0.4</v>
      </c>
      <c r="I145" s="21"/>
      <c r="J145" s="21"/>
      <c r="K145" s="21"/>
      <c r="L145" s="21"/>
      <c r="M145" s="21"/>
      <c r="N145" s="21"/>
      <c r="O145" s="21">
        <v>1</v>
      </c>
      <c r="P145" s="21"/>
      <c r="Q145" s="21" t="str">
        <f t="shared" si="19"/>
        <v>AE</v>
      </c>
      <c r="R145">
        <f t="shared" si="22"/>
        <v>-0.01</v>
      </c>
      <c r="U145">
        <f t="shared" si="18"/>
        <v>-0.01</v>
      </c>
      <c r="X145">
        <f t="shared" si="20"/>
        <v>-9.2555016569275603E-3</v>
      </c>
      <c r="Z145">
        <f t="shared" si="21"/>
        <v>7.4449834307243994E-4</v>
      </c>
    </row>
    <row r="146" spans="1:26" ht="15.75" thickBot="1" x14ac:dyDescent="0.3">
      <c r="A146" s="6">
        <v>172</v>
      </c>
      <c r="B146" s="21" t="s">
        <v>2</v>
      </c>
      <c r="C146" s="21" t="s">
        <v>25</v>
      </c>
      <c r="D146" s="21" t="s">
        <v>6</v>
      </c>
      <c r="E146" s="21" t="s">
        <v>10</v>
      </c>
      <c r="F146" s="7" t="s">
        <v>61</v>
      </c>
      <c r="G146" s="21">
        <v>0.2</v>
      </c>
      <c r="H146" s="21">
        <v>0</v>
      </c>
      <c r="I146" s="21"/>
      <c r="J146" s="21"/>
      <c r="K146" s="21"/>
      <c r="L146" s="21"/>
      <c r="M146" s="21"/>
      <c r="N146" s="21"/>
      <c r="O146" s="21">
        <v>0.2</v>
      </c>
      <c r="P146" s="21"/>
      <c r="Q146" s="21" t="str">
        <f t="shared" si="19"/>
        <v>AI</v>
      </c>
      <c r="R146" s="14">
        <v>15</v>
      </c>
      <c r="U146">
        <f t="shared" si="18"/>
        <v>3</v>
      </c>
      <c r="X146">
        <f t="shared" si="20"/>
        <v>15.223349502921732</v>
      </c>
      <c r="Z146">
        <f t="shared" si="21"/>
        <v>0.22334950292173161</v>
      </c>
    </row>
    <row r="147" spans="1:26" ht="15.75" thickBot="1" x14ac:dyDescent="0.3">
      <c r="A147" s="6">
        <v>173</v>
      </c>
      <c r="B147" s="21" t="s">
        <v>2</v>
      </c>
      <c r="C147" s="21" t="s">
        <v>25</v>
      </c>
      <c r="D147" s="21" t="s">
        <v>6</v>
      </c>
      <c r="E147" s="21" t="s">
        <v>10</v>
      </c>
      <c r="F147" s="7" t="s">
        <v>62</v>
      </c>
      <c r="G147" s="21">
        <v>0.4</v>
      </c>
      <c r="H147" s="21">
        <v>0</v>
      </c>
      <c r="I147" s="21"/>
      <c r="J147" s="21"/>
      <c r="K147" s="21"/>
      <c r="L147" s="21"/>
      <c r="M147" s="21"/>
      <c r="N147" s="21"/>
      <c r="O147" s="21">
        <v>0.4</v>
      </c>
      <c r="P147" s="21"/>
      <c r="Q147" s="21" t="str">
        <f t="shared" si="19"/>
        <v>AI</v>
      </c>
      <c r="R147" s="14">
        <v>10</v>
      </c>
      <c r="U147">
        <f t="shared" si="18"/>
        <v>4</v>
      </c>
      <c r="X147">
        <f t="shared" si="20"/>
        <v>10.297799337228977</v>
      </c>
      <c r="Z147">
        <f t="shared" si="21"/>
        <v>0.29779933722897667</v>
      </c>
    </row>
    <row r="148" spans="1:26" ht="15.75" thickBot="1" x14ac:dyDescent="0.3">
      <c r="A148" s="6">
        <v>174</v>
      </c>
      <c r="B148" s="21" t="s">
        <v>2</v>
      </c>
      <c r="C148" s="21" t="s">
        <v>25</v>
      </c>
      <c r="D148" s="21" t="s">
        <v>6</v>
      </c>
      <c r="E148" s="21" t="s">
        <v>10</v>
      </c>
      <c r="F148" s="7" t="s">
        <v>64</v>
      </c>
      <c r="G148" s="21">
        <v>0.6</v>
      </c>
      <c r="H148" s="21">
        <v>0</v>
      </c>
      <c r="I148" s="21"/>
      <c r="J148" s="21"/>
      <c r="K148" s="21"/>
      <c r="L148" s="21"/>
      <c r="M148" s="21"/>
      <c r="N148" s="21"/>
      <c r="O148" s="21">
        <v>0.6</v>
      </c>
      <c r="P148" s="21"/>
      <c r="Q148" s="21" t="str">
        <f t="shared" si="19"/>
        <v>AI</v>
      </c>
      <c r="R148" s="14">
        <v>5</v>
      </c>
      <c r="U148">
        <f t="shared" si="18"/>
        <v>3</v>
      </c>
      <c r="X148">
        <f t="shared" si="20"/>
        <v>5.2233495029217325</v>
      </c>
      <c r="Z148">
        <f t="shared" si="21"/>
        <v>0.2233495029217325</v>
      </c>
    </row>
    <row r="149" spans="1:26" ht="15.75" thickBot="1" x14ac:dyDescent="0.3">
      <c r="A149" s="6">
        <v>175</v>
      </c>
      <c r="B149" s="21" t="s">
        <v>2</v>
      </c>
      <c r="C149" s="21" t="s">
        <v>25</v>
      </c>
      <c r="D149" s="21" t="s">
        <v>43</v>
      </c>
      <c r="E149" s="21" t="s">
        <v>10</v>
      </c>
      <c r="F149" s="7" t="s">
        <v>61</v>
      </c>
      <c r="G149" s="21">
        <v>0.2</v>
      </c>
      <c r="H149" s="21">
        <v>0</v>
      </c>
      <c r="I149" s="21"/>
      <c r="J149" s="21"/>
      <c r="K149" s="21"/>
      <c r="L149" s="21"/>
      <c r="M149" s="21"/>
      <c r="N149" s="21"/>
      <c r="O149" s="21">
        <v>0.2</v>
      </c>
      <c r="P149" s="21"/>
      <c r="Q149" s="21" t="str">
        <f t="shared" si="19"/>
        <v>AI</v>
      </c>
      <c r="R149">
        <f t="shared" ref="R149:R151" si="23">R146*0.01</f>
        <v>0.15</v>
      </c>
      <c r="U149">
        <f t="shared" si="18"/>
        <v>0.03</v>
      </c>
      <c r="X149">
        <f t="shared" si="20"/>
        <v>0.15223349502921732</v>
      </c>
      <c r="Z149">
        <f t="shared" si="21"/>
        <v>2.233495029217325E-3</v>
      </c>
    </row>
    <row r="150" spans="1:26" ht="15.75" thickBot="1" x14ac:dyDescent="0.3">
      <c r="A150" s="6">
        <v>176</v>
      </c>
      <c r="B150" s="21" t="s">
        <v>2</v>
      </c>
      <c r="C150" s="21" t="s">
        <v>25</v>
      </c>
      <c r="D150" s="21" t="s">
        <v>43</v>
      </c>
      <c r="E150" s="21" t="s">
        <v>10</v>
      </c>
      <c r="F150" s="7" t="s">
        <v>62</v>
      </c>
      <c r="G150" s="21">
        <v>0.4</v>
      </c>
      <c r="H150" s="21">
        <v>0</v>
      </c>
      <c r="I150" s="21"/>
      <c r="J150" s="21"/>
      <c r="K150" s="21"/>
      <c r="L150" s="21"/>
      <c r="M150" s="21"/>
      <c r="N150" s="21"/>
      <c r="O150" s="21">
        <v>0.4</v>
      </c>
      <c r="P150" s="21"/>
      <c r="Q150" s="21" t="str">
        <f t="shared" si="19"/>
        <v>AI</v>
      </c>
      <c r="R150">
        <f t="shared" si="23"/>
        <v>0.1</v>
      </c>
      <c r="U150">
        <f t="shared" si="18"/>
        <v>4.0000000000000008E-2</v>
      </c>
      <c r="X150">
        <f t="shared" si="20"/>
        <v>0.10297799337228977</v>
      </c>
      <c r="Z150">
        <f t="shared" si="21"/>
        <v>2.9779933722897667E-3</v>
      </c>
    </row>
    <row r="151" spans="1:26" ht="15.75" thickBot="1" x14ac:dyDescent="0.3">
      <c r="A151" s="6">
        <v>177</v>
      </c>
      <c r="B151" s="21" t="s">
        <v>2</v>
      </c>
      <c r="C151" s="21" t="s">
        <v>25</v>
      </c>
      <c r="D151" s="21" t="s">
        <v>43</v>
      </c>
      <c r="E151" s="21" t="s">
        <v>10</v>
      </c>
      <c r="F151" s="7" t="s">
        <v>64</v>
      </c>
      <c r="G151" s="21">
        <v>0.6</v>
      </c>
      <c r="H151" s="21">
        <v>0</v>
      </c>
      <c r="I151" s="21"/>
      <c r="J151" s="21"/>
      <c r="K151" s="21"/>
      <c r="L151" s="21"/>
      <c r="M151" s="21"/>
      <c r="N151" s="21"/>
      <c r="O151" s="21">
        <v>0.6</v>
      </c>
      <c r="P151" s="21"/>
      <c r="Q151" s="21" t="str">
        <f t="shared" si="19"/>
        <v>AI</v>
      </c>
      <c r="R151">
        <f t="shared" si="23"/>
        <v>0.05</v>
      </c>
      <c r="U151">
        <f t="shared" si="18"/>
        <v>0.03</v>
      </c>
      <c r="X151">
        <f t="shared" si="20"/>
        <v>5.2233495029217328E-2</v>
      </c>
      <c r="Z151">
        <f t="shared" si="21"/>
        <v>2.233495029217325E-3</v>
      </c>
    </row>
    <row r="152" spans="1:26" ht="15.75" thickBot="1" x14ac:dyDescent="0.3">
      <c r="A152" s="6">
        <v>178</v>
      </c>
      <c r="B152" s="21" t="s">
        <v>2</v>
      </c>
      <c r="C152" s="21" t="s">
        <v>29</v>
      </c>
      <c r="D152" s="21" t="s">
        <v>6</v>
      </c>
      <c r="E152" s="21" t="s">
        <v>10</v>
      </c>
      <c r="F152" s="7" t="s">
        <v>58</v>
      </c>
      <c r="G152" s="21">
        <v>0.2</v>
      </c>
      <c r="H152" s="21">
        <v>0</v>
      </c>
      <c r="I152" s="21"/>
      <c r="J152" s="21"/>
      <c r="K152" s="21"/>
      <c r="L152" s="21"/>
      <c r="M152" s="21"/>
      <c r="N152" s="21"/>
      <c r="O152" s="21">
        <v>0.2</v>
      </c>
      <c r="P152" s="21"/>
      <c r="Q152" s="21" t="str">
        <f t="shared" si="19"/>
        <v>AE</v>
      </c>
      <c r="R152" s="14">
        <v>-10</v>
      </c>
      <c r="U152">
        <f t="shared" si="18"/>
        <v>-2</v>
      </c>
      <c r="X152">
        <f t="shared" si="20"/>
        <v>-9.8511003313855117</v>
      </c>
      <c r="Z152">
        <f t="shared" si="21"/>
        <v>0.14889966861448833</v>
      </c>
    </row>
    <row r="153" spans="1:26" ht="15.75" thickBot="1" x14ac:dyDescent="0.3">
      <c r="A153" s="6">
        <v>179</v>
      </c>
      <c r="B153" s="21" t="s">
        <v>2</v>
      </c>
      <c r="C153" s="21" t="s">
        <v>29</v>
      </c>
      <c r="D153" s="21" t="s">
        <v>6</v>
      </c>
      <c r="E153" s="21" t="s">
        <v>10</v>
      </c>
      <c r="F153" s="7" t="s">
        <v>59</v>
      </c>
      <c r="G153" s="21">
        <v>0.4</v>
      </c>
      <c r="H153" s="21">
        <v>0</v>
      </c>
      <c r="I153" s="21"/>
      <c r="J153" s="21"/>
      <c r="K153" s="21"/>
      <c r="L153" s="21"/>
      <c r="M153" s="21"/>
      <c r="N153" s="21"/>
      <c r="O153" s="21">
        <v>0.4</v>
      </c>
      <c r="P153" s="21"/>
      <c r="Q153" s="21" t="str">
        <f t="shared" si="19"/>
        <v>AE</v>
      </c>
      <c r="R153" s="14">
        <v>-5</v>
      </c>
      <c r="U153">
        <f t="shared" si="18"/>
        <v>-2</v>
      </c>
      <c r="X153">
        <f t="shared" si="20"/>
        <v>-4.8511003313855117</v>
      </c>
      <c r="Z153">
        <f t="shared" si="21"/>
        <v>0.14889966861448833</v>
      </c>
    </row>
    <row r="154" spans="1:26" ht="15.75" thickBot="1" x14ac:dyDescent="0.3">
      <c r="A154" s="6">
        <v>180</v>
      </c>
      <c r="B154" s="21" t="s">
        <v>2</v>
      </c>
      <c r="C154" s="21" t="s">
        <v>29</v>
      </c>
      <c r="D154" s="21" t="s">
        <v>6</v>
      </c>
      <c r="E154" s="21" t="s">
        <v>10</v>
      </c>
      <c r="F154" s="7" t="s">
        <v>60</v>
      </c>
      <c r="G154" s="21">
        <v>0.6</v>
      </c>
      <c r="H154" s="21">
        <v>0</v>
      </c>
      <c r="I154" s="21"/>
      <c r="J154" s="21"/>
      <c r="K154" s="21"/>
      <c r="L154" s="21"/>
      <c r="M154" s="21"/>
      <c r="N154" s="21"/>
      <c r="O154" s="21">
        <v>0.6</v>
      </c>
      <c r="P154" s="21"/>
      <c r="Q154" s="21" t="str">
        <f t="shared" si="19"/>
        <v>AE</v>
      </c>
      <c r="R154" s="14">
        <v>-1</v>
      </c>
      <c r="U154">
        <f t="shared" si="18"/>
        <v>-0.6</v>
      </c>
      <c r="X154">
        <f t="shared" si="20"/>
        <v>-0.95533009941565361</v>
      </c>
      <c r="Z154">
        <f t="shared" si="21"/>
        <v>4.4669900584346389E-2</v>
      </c>
    </row>
    <row r="155" spans="1:26" ht="15.75" thickBot="1" x14ac:dyDescent="0.3">
      <c r="A155" s="6">
        <v>181</v>
      </c>
      <c r="B155" s="21" t="s">
        <v>2</v>
      </c>
      <c r="C155" s="21" t="s">
        <v>29</v>
      </c>
      <c r="D155" s="21" t="s">
        <v>43</v>
      </c>
      <c r="E155" s="21" t="s">
        <v>10</v>
      </c>
      <c r="F155" s="7" t="s">
        <v>58</v>
      </c>
      <c r="G155" s="21">
        <v>0.2</v>
      </c>
      <c r="H155" s="21">
        <v>0</v>
      </c>
      <c r="I155" s="21"/>
      <c r="J155" s="21"/>
      <c r="K155" s="21"/>
      <c r="L155" s="21"/>
      <c r="M155" s="21"/>
      <c r="N155" s="21"/>
      <c r="O155" s="21">
        <v>0.2</v>
      </c>
      <c r="P155" s="21"/>
      <c r="Q155" s="21" t="str">
        <f t="shared" si="19"/>
        <v>AE</v>
      </c>
      <c r="R155">
        <f t="shared" ref="R155:R157" si="24">R152*0.01</f>
        <v>-0.1</v>
      </c>
      <c r="U155">
        <f t="shared" si="18"/>
        <v>-2.0000000000000004E-2</v>
      </c>
      <c r="X155">
        <f t="shared" si="20"/>
        <v>-9.8511003313855122E-2</v>
      </c>
      <c r="Z155">
        <f t="shared" si="21"/>
        <v>1.4889966861448833E-3</v>
      </c>
    </row>
    <row r="156" spans="1:26" ht="15.75" thickBot="1" x14ac:dyDescent="0.3">
      <c r="A156" s="6">
        <v>182</v>
      </c>
      <c r="B156" s="21" t="s">
        <v>2</v>
      </c>
      <c r="C156" s="21" t="s">
        <v>29</v>
      </c>
      <c r="D156" s="21" t="s">
        <v>43</v>
      </c>
      <c r="E156" s="21" t="s">
        <v>10</v>
      </c>
      <c r="F156" s="7" t="s">
        <v>59</v>
      </c>
      <c r="G156" s="21">
        <v>0.4</v>
      </c>
      <c r="H156" s="21">
        <v>0</v>
      </c>
      <c r="I156" s="21"/>
      <c r="J156" s="21"/>
      <c r="K156" s="21"/>
      <c r="L156" s="21"/>
      <c r="M156" s="21"/>
      <c r="N156" s="21"/>
      <c r="O156" s="21">
        <v>0.4</v>
      </c>
      <c r="P156" s="21"/>
      <c r="Q156" s="21" t="str">
        <f t="shared" si="19"/>
        <v>AE</v>
      </c>
      <c r="R156">
        <f t="shared" si="24"/>
        <v>-0.05</v>
      </c>
      <c r="U156">
        <f t="shared" si="18"/>
        <v>-2.0000000000000004E-2</v>
      </c>
      <c r="X156">
        <f t="shared" si="20"/>
        <v>-4.8511003313855119E-2</v>
      </c>
      <c r="Z156">
        <f t="shared" si="21"/>
        <v>1.4889966861448833E-3</v>
      </c>
    </row>
    <row r="157" spans="1:26" ht="15.75" thickBot="1" x14ac:dyDescent="0.3">
      <c r="A157" s="6">
        <v>183</v>
      </c>
      <c r="B157" s="21" t="s">
        <v>2</v>
      </c>
      <c r="C157" s="21" t="s">
        <v>29</v>
      </c>
      <c r="D157" s="21" t="s">
        <v>43</v>
      </c>
      <c r="E157" s="21" t="s">
        <v>10</v>
      </c>
      <c r="F157" s="7" t="s">
        <v>60</v>
      </c>
      <c r="G157" s="21">
        <v>0.6</v>
      </c>
      <c r="H157" s="21">
        <v>0</v>
      </c>
      <c r="I157" s="21"/>
      <c r="J157" s="21"/>
      <c r="K157" s="21"/>
      <c r="L157" s="21"/>
      <c r="M157" s="21"/>
      <c r="N157" s="21"/>
      <c r="O157" s="21">
        <v>0.6</v>
      </c>
      <c r="P157" s="21"/>
      <c r="Q157" s="21" t="str">
        <f t="shared" si="19"/>
        <v>AE</v>
      </c>
      <c r="R157">
        <f t="shared" si="24"/>
        <v>-0.01</v>
      </c>
      <c r="U157">
        <f t="shared" si="18"/>
        <v>-6.0000000000000001E-3</v>
      </c>
      <c r="X157">
        <f t="shared" si="20"/>
        <v>-9.5533009941565356E-3</v>
      </c>
      <c r="Z157">
        <f t="shared" si="21"/>
        <v>4.4669900584346466E-4</v>
      </c>
    </row>
  </sheetData>
  <sheetProtection autoFilter="0"/>
  <autoFilter ref="A11:U157" xr:uid="{00000000-0009-0000-0000-000004000000}"/>
  <pageMargins left="0.7" right="0.7" top="0.75" bottom="0.75" header="0.3" footer="0.3"/>
  <pageSetup paperSize="9" orientation="portrait" r:id="rId1"/>
  <headerFooter>
    <oddFooter>&amp;L_x000D_&amp;1#&amp;"Calibri"&amp;10&amp;K000000 EXPLEO Internal</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336dc6f7-e858-42a6-bc18-5509d747a3d8" xsi:nil="true"/>
    <lcf76f155ced4ddcb4097134ff3c332f xmlns="bd37f0ec-7bd6-4b50-b56b-5a3345e8d45c">
      <Terms xmlns="http://schemas.microsoft.com/office/infopath/2007/PartnerControls"/>
    </lcf76f155ced4ddcb4097134ff3c332f>
    <Theme xmlns="bd37f0ec-7bd6-4b50-b56b-5a3345e8d45c">
      <Value>Transition Design Artefacts</Value>
      <Value>Supporting Documents</Value>
    </Theme>
    <Migrated xmlns="bd37f0ec-7bd6-4b50-b56b-5a3345e8d45c">true</Migrated>
    <BPRWG_x0020__x002f_TDWG_x0020_Supporting_x0020_Docs xmlns="bd37f0ec-7bd6-4b50-b56b-5a3345e8d45c" xsi:nil="true"/>
    <Status xmlns="336dc6f7-e858-42a6-bc18-5509d747a3d8">Approved</Status>
    <Document_x0020_Name xmlns="bd37f0ec-7bd6-4b50-b56b-5a3345e8d45c" xsi:nil="true"/>
    <_Flow_SignoffStatus xmlns="bd37f0ec-7bd6-4b50-b56b-5a3345e8d45c" xsi:nil="true"/>
    <Doc_x0020_Number xmlns="336dc6f7-e858-42a6-bc18-5509d747a3d8" xsi:nil="true"/>
    <Version_x0020_Number xmlns="bd37f0ec-7bd6-4b50-b56b-5a3345e8d45c">v1.1</Version_x0020_Number>
    <SubType xmlns="bd37f0ec-7bd6-4b50-b56b-5a3345e8d45c">Supporting Document</SubType>
    <Doc_x0020_Number xmlns="bd37f0ec-7bd6-4b50-b56b-5a3345e8d45c">DES240</Doc_x0020_Number>
    <Shortname xmlns="bd37f0ec-7bd6-4b50-b56b-5a3345e8d45c">Provisional Transitional Scaling Weights</Shortname>
    <Action_x0020_With xmlns="bd37f0ec-7bd6-4b50-b56b-5a3345e8d45c">Public</Action_x0020_With>
    <Security_x0020_Classification xmlns="bd37f0ec-7bd6-4b50-b56b-5a3345e8d45c">PUBLIC</Security_x0020_Classification>
    <Subtype0 xmlns="bd37f0ec-7bd6-4b50-b56b-5a3345e8d45c" xsi:nil="true"/>
    <Interim_x0020_Release xmlns="bd37f0ec-7bd6-4b50-b56b-5a3345e8d45c">8</Interim_x0020_Release>
    <Tranche xmlns="bd37f0ec-7bd6-4b50-b56b-5a3345e8d45c" xsi:nil="true"/>
    <Archive xmlns="bd37f0ec-7bd6-4b50-b56b-5a3345e8d45c">Retain</Archive>
    <Subgroups xmlns="bd37f0ec-7bd6-4b50-b56b-5a3345e8d45c" xsi:nil="true"/>
    <MediaLengthInSeconds xmlns="bd37f0ec-7bd6-4b50-b56b-5a3345e8d45c" xsi:nil="true"/>
    <SharedWithUsers xmlns="336dc6f7-e858-42a6-bc18-5509d747a3d8">
      <UserInfo>
        <DisplayName/>
        <AccountId xsi:nil="true"/>
        <AccountType/>
      </UserInfo>
    </SharedWithUser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9CE49E80F5C8FB4F8B11B980F18E2A70" ma:contentTypeVersion="42" ma:contentTypeDescription="Create a new document." ma:contentTypeScope="" ma:versionID="0860248e53051b3e21f156035db70c56">
  <xsd:schema xmlns:xsd="http://www.w3.org/2001/XMLSchema" xmlns:xs="http://www.w3.org/2001/XMLSchema" xmlns:p="http://schemas.microsoft.com/office/2006/metadata/properties" xmlns:ns1="bd37f0ec-7bd6-4b50-b56b-5a3345e8d45c" xmlns:ns2="336dc6f7-e858-42a6-bc18-5509d747a3d8" targetNamespace="http://schemas.microsoft.com/office/2006/metadata/properties" ma:root="true" ma:fieldsID="d181556a2fc3abda167ebe713b0b404f" ns1:_="" ns2:_="">
    <xsd:import namespace="bd37f0ec-7bd6-4b50-b56b-5a3345e8d45c"/>
    <xsd:import namespace="336dc6f7-e858-42a6-bc18-5509d747a3d8"/>
    <xsd:element name="properties">
      <xsd:complexType>
        <xsd:sequence>
          <xsd:element name="documentManagement">
            <xsd:complexType>
              <xsd:all>
                <xsd:element ref="ns1:Shortname" minOccurs="0"/>
                <xsd:element ref="ns1:Version_x0020_Number"/>
                <xsd:element ref="ns2:Status"/>
                <xsd:element ref="ns1:SubType" minOccurs="0"/>
                <xsd:element ref="ns1:Action_x0020_With" minOccurs="0"/>
                <xsd:element ref="ns1:Doc_x0020_Number" minOccurs="0"/>
                <xsd:element ref="ns1:Document_x0020_Name" minOccurs="0"/>
                <xsd:element ref="ns1:_Flow_SignoffStatus" minOccurs="0"/>
                <xsd:element ref="ns1:Security_x0020_Classification" minOccurs="0"/>
                <xsd:element ref="ns1:Tranche" minOccurs="0"/>
                <xsd:element ref="ns1:Subgroups" minOccurs="0"/>
                <xsd:element ref="ns1:Migrated" minOccurs="0"/>
                <xsd:element ref="ns1:MediaServiceMetadata" minOccurs="0"/>
                <xsd:element ref="ns1:MediaServiceFastMetadata" minOccurs="0"/>
                <xsd:element ref="ns1:MediaServiceAutoKeyPoints" minOccurs="0"/>
                <xsd:element ref="ns1:MediaServiceKeyPoints" minOccurs="0"/>
                <xsd:element ref="ns2:SharedWithUsers" minOccurs="0"/>
                <xsd:element ref="ns2:SharedWithDetails" minOccurs="0"/>
                <xsd:element ref="ns1:MediaServiceDateTaken" minOccurs="0"/>
                <xsd:element ref="ns1:MediaServiceAutoTags" minOccurs="0"/>
                <xsd:element ref="ns1:MediaLengthInSeconds" minOccurs="0"/>
                <xsd:element ref="ns1:Theme" minOccurs="0"/>
                <xsd:element ref="ns1:Archive" minOccurs="0"/>
                <xsd:element ref="ns2:Doc_x0020_Number" minOccurs="0"/>
                <xsd:element ref="ns1:lcf76f155ced4ddcb4097134ff3c332f" minOccurs="0"/>
                <xsd:element ref="ns2:TaxCatchAll" minOccurs="0"/>
                <xsd:element ref="ns1:MediaServiceOCR" minOccurs="0"/>
                <xsd:element ref="ns1:MediaServiceGenerationTime" minOccurs="0"/>
                <xsd:element ref="ns1:MediaServiceEventHashCode" minOccurs="0"/>
                <xsd:element ref="ns1:BPRWG_x0020__x002f_TDWG_x0020_Supporting_x0020_Docs" minOccurs="0"/>
                <xsd:element ref="ns1:Subtype0" minOccurs="0"/>
                <xsd:element ref="ns1:Interim_x0020_Release" minOccurs="0"/>
                <xsd:element ref="ns1:MediaServiceObjectDetectorVersions" minOccurs="0"/>
                <xsd:element ref="ns1: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d37f0ec-7bd6-4b50-b56b-5a3345e8d45c" elementFormDefault="qualified">
    <xsd:import namespace="http://schemas.microsoft.com/office/2006/documentManagement/types"/>
    <xsd:import namespace="http://schemas.microsoft.com/office/infopath/2007/PartnerControls"/>
    <xsd:element name="Shortname" ma:index="0" nillable="true" ma:displayName="Shortname" ma:internalName="Shortname">
      <xsd:simpleType>
        <xsd:restriction base="dms:Text">
          <xsd:maxLength value="255"/>
        </xsd:restriction>
      </xsd:simpleType>
    </xsd:element>
    <xsd:element name="Version_x0020_Number" ma:index="1" ma:displayName="V" ma:internalName="Version_x0020_Number">
      <xsd:simpleType>
        <xsd:restriction base="dms:Text">
          <xsd:maxLength value="255"/>
        </xsd:restriction>
      </xsd:simpleType>
    </xsd:element>
    <xsd:element name="SubType" ma:index="5" nillable="true" ma:displayName="SubType" ma:default="Unclassified" ma:format="Dropdown" ma:internalName="SubType">
      <xsd:simpleType>
        <xsd:restriction base="dms:Choice">
          <xsd:enumeration value="Interface Specifications"/>
          <xsd:enumeration value="Business Requirements"/>
          <xsd:enumeration value="Business Process Diagrams"/>
          <xsd:enumeration value="Method Statements"/>
          <xsd:enumeration value="Technical Design"/>
          <xsd:enumeration value="Sub-Working Group Comment Logs"/>
          <xsd:enumeration value="Other Circulated Documents"/>
          <xsd:enumeration value="Unclassified"/>
          <xsd:enumeration value="Background Documentation"/>
          <xsd:enumeration value="Security Design"/>
          <xsd:enumeration value="BPRWG Comments Log"/>
          <xsd:enumeration value="Supporting Document"/>
          <xsd:enumeration value="Business Process Descriptions"/>
          <xsd:enumeration value="Folder"/>
          <xsd:enumeration value="Functional Requirements"/>
          <xsd:enumeration value="Release Note"/>
          <xsd:enumeration value="BSC Solution Document"/>
          <xsd:enumeration value="REC Solution Document"/>
        </xsd:restriction>
      </xsd:simpleType>
    </xsd:element>
    <xsd:element name="Action_x0020_With" ma:index="6" nillable="true" ma:displayName="Action With" ma:default="IM Team" ma:description="Who is holding the document . e.g. DAG" ma:format="Dropdown" ma:internalName="Action_x0020_With">
      <xsd:simpleType>
        <xsd:restriction base="dms:Choice">
          <xsd:enumeration value="IM Team"/>
          <xsd:enumeration value="BPRWG"/>
          <xsd:enumeration value="DAG"/>
          <xsd:enumeration value="Design Team"/>
          <xsd:enumeration value="Sub Group"/>
          <xsd:enumeration value="TDWG"/>
          <xsd:enumeration value="SDWG"/>
          <xsd:enumeration value="Public"/>
        </xsd:restriction>
      </xsd:simpleType>
    </xsd:element>
    <xsd:element name="Doc_x0020_Number" ma:index="7" nillable="true" ma:displayName="Doc Number" ma:description="e.g. BS Number" ma:indexed="true" ma:internalName="Doc_x0020_Number">
      <xsd:simpleType>
        <xsd:restriction base="dms:Text">
          <xsd:maxLength value="255"/>
        </xsd:restriction>
      </xsd:simpleType>
    </xsd:element>
    <xsd:element name="Document_x0020_Name" ma:index="8" nillable="true" ma:displayName="Document Name" ma:internalName="Document_x0020_Name">
      <xsd:simpleType>
        <xsd:restriction base="dms:Text">
          <xsd:maxLength value="255"/>
        </xsd:restriction>
      </xsd:simpleType>
    </xsd:element>
    <xsd:element name="_Flow_SignoffStatus" ma:index="9" nillable="true" ma:displayName="Sign-off status" ma:internalName="Sign_x002d_off_x0020_status">
      <xsd:simpleType>
        <xsd:restriction base="dms:Text"/>
      </xsd:simpleType>
    </xsd:element>
    <xsd:element name="Security_x0020_Classification" ma:index="10" nillable="true" ma:displayName="Security Classification" ma:default="CONFIDENTIAL" ma:description="Do Not change with Info Manager agreement  - Classification that determines the permissible circulation of the documents - effects website API" ma:format="Dropdown" ma:internalName="Security_x0020_Classification">
      <xsd:simpleType>
        <xsd:restriction base="dms:Choice">
          <xsd:enumeration value="PUBLIC"/>
          <xsd:enumeration value="INTERNAL ONLY"/>
          <xsd:enumeration value="CONFIDENTIAL"/>
          <xsd:enumeration value="COMMERICAL IN CONFIDENCE"/>
        </xsd:restriction>
      </xsd:simpleType>
    </xsd:element>
    <xsd:element name="Tranche" ma:index="11" nillable="true" ma:displayName="Tranche" ma:description="Which tranche a document is travelling in" ma:format="Dropdown" ma:internalName="Tranche">
      <xsd:complexType>
        <xsd:complexContent>
          <xsd:extension base="dms:MultiChoice">
            <xsd:sequence>
              <xsd:element name="Value" maxOccurs="unbounded" minOccurs="0" nillable="true">
                <xsd:simpleType>
                  <xsd:restriction base="dms:Choice">
                    <xsd:enumeration value="Tranche 1"/>
                    <xsd:enumeration value="Tranche 2"/>
                    <xsd:enumeration value="Tranche 3"/>
                    <xsd:enumeration value="Tranche 4"/>
                  </xsd:restriction>
                </xsd:simpleType>
              </xsd:element>
            </xsd:sequence>
          </xsd:extension>
        </xsd:complexContent>
      </xsd:complexType>
    </xsd:element>
    <xsd:element name="Subgroups" ma:index="12" nillable="true" ma:displayName="Subgroups" ma:description="Details which subgroups the artefact is being reviewed by" ma:format="Dropdown" ma:internalName="Subgroups">
      <xsd:complexType>
        <xsd:complexContent>
          <xsd:extension base="dms:MultiChoice">
            <xsd:sequence>
              <xsd:element name="Value" maxOccurs="unbounded" minOccurs="0" nillable="true">
                <xsd:simpleType>
                  <xsd:restriction base="dms:Choice">
                    <xsd:enumeration value="Choice 1"/>
                    <xsd:enumeration value="Choice 2"/>
                    <xsd:enumeration value="Choice 3"/>
                    <xsd:enumeration value="Choice 4"/>
                  </xsd:restriction>
                </xsd:simpleType>
              </xsd:element>
            </xsd:sequence>
          </xsd:extension>
        </xsd:complexContent>
      </xsd:complexType>
    </xsd:element>
    <xsd:element name="Migrated" ma:index="13" nillable="true" ma:displayName="Migrated" ma:default="1" ma:internalName="Migrated">
      <xsd:simpleType>
        <xsd:restriction base="dms:Boolean"/>
      </xsd:simpleType>
    </xsd:element>
    <xsd:element name="MediaServiceMetadata" ma:index="16" nillable="true" ma:displayName="MediaServiceMetadata" ma:hidden="true" ma:internalName="MediaServiceMetadata" ma:readOnly="true">
      <xsd:simpleType>
        <xsd:restriction base="dms:Note"/>
      </xsd:simpleType>
    </xsd:element>
    <xsd:element name="MediaServiceFastMetadata" ma:index="17" nillable="true" ma:displayName="MediaServiceFastMetadata" ma:hidden="true" ma:internalName="MediaServiceFastMetadata" ma:readOnly="true">
      <xsd:simpleType>
        <xsd:restriction base="dms:Note"/>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ServiceDateTaken" ma:index="22" nillable="true" ma:displayName="MediaServiceDateTaken" ma:hidden="true" ma:internalName="MediaServiceDateTaken" ma:readOnly="true">
      <xsd:simpleType>
        <xsd:restriction base="dms:Text"/>
      </xsd:simpleType>
    </xsd:element>
    <xsd:element name="MediaServiceAutoTags" ma:index="23" nillable="true" ma:displayName="Tags" ma:internalName="MediaServiceAutoTags" ma:readOnly="true">
      <xsd:simpleType>
        <xsd:restriction base="dms:Text"/>
      </xsd:simpleType>
    </xsd:element>
    <xsd:element name="MediaLengthInSeconds" ma:index="24" nillable="true" ma:displayName="MediaLengthInSeconds" ma:hidden="true" ma:internalName="MediaLengthInSeconds" ma:readOnly="true">
      <xsd:simpleType>
        <xsd:restriction base="dms:Unknown"/>
      </xsd:simpleType>
    </xsd:element>
    <xsd:element name="Theme" ma:index="29" nillable="true" ma:displayName="Theme" ma:format="Dropdown" ma:internalName="Theme">
      <xsd:complexType>
        <xsd:complexContent>
          <xsd:extension base="dms:MultiChoice">
            <xsd:sequence>
              <xsd:element name="Value" maxOccurs="unbounded" minOccurs="0" nillable="true">
                <xsd:simpleType>
                  <xsd:restriction base="dms:Choice">
                    <xsd:enumeration value="Meter to Bank"/>
                    <xsd:enumeration value="Metering Changes"/>
                    <xsd:enumeration value="MPAN Ownership"/>
                    <xsd:enumeration value="Supporting Documents"/>
                    <xsd:enumeration value="Migration Design"/>
                    <xsd:enumeration value="Transition Design Artefacts"/>
                    <xsd:enumeration value="Interim Release 1"/>
                    <xsd:enumeration value="Interim Release 2"/>
                    <xsd:enumeration value="Interim Release 3"/>
                    <xsd:enumeration value="Interim Release 4"/>
                    <xsd:enumeration value="Interim Release 5"/>
                    <xsd:enumeration value="Interim Release 6"/>
                    <xsd:enumeration value="Baselined Interim Release 2"/>
                    <xsd:enumeration value="Baselined Interim Release 5"/>
                    <xsd:enumeration value="BSC Solution Documents"/>
                    <xsd:enumeration value="REC Solution Documents"/>
                    <xsd:enumeration value="Transition Design Tranche 2"/>
                    <xsd:enumeration value="Baselined Interim Release 2.1"/>
                    <xsd:enumeration value="Red-lined Interim Release 2.1"/>
                    <xsd:enumeration value="Baselined Interim Release 5.1"/>
                    <xsd:enumeration value="Red-lined Interim Release 5.1"/>
                    <xsd:enumeration value="Baselined Interim Release 2.2"/>
                    <xsd:enumeration value="Red-lined Interim Release 2.2"/>
                    <xsd:enumeration value="Baselined Interim Release 2.3"/>
                    <xsd:enumeration value="Red-lined Interim Release 2.3"/>
                    <xsd:enumeration value="Baselined Interim Release 5.2"/>
                    <xsd:enumeration value="Red-lined Interim Release 5.2"/>
                    <xsd:enumeration value="Baselined Interim Release 5.3"/>
                    <xsd:enumeration value="Red-lined Interim Release 5.3"/>
                    <xsd:enumeration value="Baselined Interim Release 5.4"/>
                    <xsd:enumeration value="Red-lined Interim Release 5.4"/>
                    <xsd:enumeration value="Baselined Interim Release 5.5"/>
                    <xsd:enumeration value="Red-lined Interim Release 5.5"/>
                    <xsd:enumeration value="Interim Release 7"/>
                    <xsd:enumeration value="Baselined Interim Release 7.1"/>
                    <xsd:enumeration value="Red-lined Interim Release 7.1"/>
                    <xsd:enumeration value="Baselined Interim Release 7.2"/>
                    <xsd:enumeration value="Red-lined Interim Release 7.2"/>
                    <xsd:enumeration value="Red-lined Interim Release 8.1"/>
                    <xsd:enumeration value="Interim Release 8"/>
                    <xsd:enumeration value="Baselined Interim Release 8.1"/>
                    <xsd:enumeration value="Baselined Interim Release 7.3"/>
                    <xsd:enumeration value="Red-lined Interim Release 7.3"/>
                    <xsd:enumeration value="Interim Release Note"/>
                    <xsd:enumeration value="Baselined Interim Release 8.2"/>
                    <xsd:enumeration value="Red-lined Interim Release 8.2"/>
                    <xsd:enumeration value="Baselined Interim Release 8.3"/>
                    <xsd:enumeration value="Red-lined Interim Release 8.3"/>
                    <xsd:enumeration value="Baselined Interim Release 8.4"/>
                    <xsd:enumeration value="Red-lined Interim Release 8.4"/>
                    <xsd:enumeration value="Baselined Interim Release 8.5"/>
                    <xsd:enumeration value="Red-lined Interim Release 8.5"/>
                    <xsd:enumeration value="Baselined Interim Release 8.6"/>
                    <xsd:enumeration value="Red-lined Interim Release 8.6"/>
                    <xsd:enumeration value="Baselined Interim Release 8.7"/>
                    <xsd:enumeration value="Red-lined Interim Release 8.7"/>
                    <xsd:enumeration value="Baselined Interim Release 8.8"/>
                    <xsd:enumeration value="Red-lined Interim Release 8.8"/>
                    <xsd:enumeration value="Baselined Interim Release 8.9"/>
                    <xsd:enumeration value="Red-lined Interim Release 8.9"/>
                    <xsd:enumeration value="Baselined Interim Release 8.10"/>
                    <xsd:enumeration value="Red-lined Interim Release 8.10"/>
                  </xsd:restriction>
                </xsd:simpleType>
              </xsd:element>
            </xsd:sequence>
          </xsd:extension>
        </xsd:complexContent>
      </xsd:complexType>
    </xsd:element>
    <xsd:element name="Archive" ma:index="30" nillable="true" ma:displayName="Archive" ma:default="Retain" ma:format="Dropdown" ma:internalName="Archive">
      <xsd:simpleType>
        <xsd:restriction base="dms:Choice">
          <xsd:enumeration value="Retain"/>
          <xsd:enumeration value="Archive"/>
        </xsd:restriction>
      </xsd:simpleType>
    </xsd:element>
    <xsd:element name="lcf76f155ced4ddcb4097134ff3c332f" ma:index="33" nillable="true" ma:taxonomy="true" ma:internalName="lcf76f155ced4ddcb4097134ff3c332f" ma:taxonomyFieldName="MediaServiceImageTags" ma:displayName="Image Tags" ma:readOnly="false" ma:fieldId="{5cf76f15-5ced-4ddc-b409-7134ff3c332f}" ma:taxonomyMulti="true" ma:sspId="b729a3f8-4722-4e57-9e2a-e61faa73ad5e" ma:termSetId="09814cd3-568e-fe90-9814-8d621ff8fb84" ma:anchorId="fba54fb3-c3e1-fe81-a776-ca4b69148c4d" ma:open="true" ma:isKeyword="false">
      <xsd:complexType>
        <xsd:sequence>
          <xsd:element ref="pc:Terms" minOccurs="0" maxOccurs="1"/>
        </xsd:sequence>
      </xsd:complexType>
    </xsd:element>
    <xsd:element name="MediaServiceOCR" ma:index="35" nillable="true" ma:displayName="Extracted Text" ma:internalName="MediaServiceOCR" ma:readOnly="true">
      <xsd:simpleType>
        <xsd:restriction base="dms:Note">
          <xsd:maxLength value="255"/>
        </xsd:restriction>
      </xsd:simpleType>
    </xsd:element>
    <xsd:element name="MediaServiceGenerationTime" ma:index="36" nillable="true" ma:displayName="MediaServiceGenerationTime" ma:hidden="true" ma:internalName="MediaServiceGenerationTime" ma:readOnly="true">
      <xsd:simpleType>
        <xsd:restriction base="dms:Text"/>
      </xsd:simpleType>
    </xsd:element>
    <xsd:element name="MediaServiceEventHashCode" ma:index="37" nillable="true" ma:displayName="MediaServiceEventHashCode" ma:hidden="true" ma:internalName="MediaServiceEventHashCode" ma:readOnly="true">
      <xsd:simpleType>
        <xsd:restriction base="dms:Text"/>
      </xsd:simpleType>
    </xsd:element>
    <xsd:element name="BPRWG_x0020__x002f_TDWG_x0020_Supporting_x0020_Docs" ma:index="38" nillable="true" ma:displayName="BPRWG /TDWG Supporting Docs" ma:description="Keep &#10;Remove &#10;" ma:internalName="BPRWG_x0020__x002f_TDWG_x0020_Supporting_x0020_Docs">
      <xsd:simpleType>
        <xsd:restriction base="dms:Note">
          <xsd:maxLength value="255"/>
        </xsd:restriction>
      </xsd:simpleType>
    </xsd:element>
    <xsd:element name="Subtype0" ma:index="39" nillable="true" ma:displayName="Subtype" ma:format="Dropdown" ma:internalName="Subtype0">
      <xsd:simpleType>
        <xsd:restriction base="dms:Choice">
          <xsd:enumeration value="Migration Design"/>
        </xsd:restriction>
      </xsd:simpleType>
    </xsd:element>
    <xsd:element name="Interim_x0020_Release" ma:index="40" nillable="true" ma:displayName="Interim Release" ma:default="1" ma:format="Dropdown" ma:internalName="Interim_x0020_Release">
      <xsd:simpleType>
        <xsd:restriction base="dms:Choice">
          <xsd:enumeration value="1"/>
          <xsd:enumeration value="2"/>
          <xsd:enumeration value="3"/>
          <xsd:enumeration value="4"/>
          <xsd:enumeration value="5"/>
          <xsd:enumeration value="6"/>
          <xsd:enumeration value="7"/>
          <xsd:enumeration value="8"/>
        </xsd:restriction>
      </xsd:simpleType>
    </xsd:element>
    <xsd:element name="MediaServiceObjectDetectorVersions" ma:index="41" nillable="true" ma:displayName="MediaServiceObjectDetectorVersions" ma:hidden="true" ma:indexed="true" ma:internalName="MediaServiceObjectDetectorVersions" ma:readOnly="true">
      <xsd:simpleType>
        <xsd:restriction base="dms:Text"/>
      </xsd:simpleType>
    </xsd:element>
    <xsd:element name="MediaServiceSearchProperties" ma:index="4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36dc6f7-e858-42a6-bc18-5509d747a3d8" elementFormDefault="qualified">
    <xsd:import namespace="http://schemas.microsoft.com/office/2006/documentManagement/types"/>
    <xsd:import namespace="http://schemas.microsoft.com/office/infopath/2007/PartnerControls"/>
    <xsd:element name="Status" ma:index="2" ma:displayName="Status" ma:default="Draft" ma:format="Dropdown" ma:internalName="Status0">
      <xsd:simpleType>
        <xsd:restriction base="dms:Choice">
          <xsd:enumeration value="Draft"/>
          <xsd:enumeration value="Under Review"/>
          <xsd:enumeration value="Awaiting Approval"/>
          <xsd:enumeration value="Conditionally Approved"/>
          <xsd:enumeration value="Approved"/>
          <xsd:enumeration value="Published to Public"/>
          <xsd:enumeration value="Withdrawn"/>
        </xsd:restriction>
      </xsd:simpleType>
    </xsd:element>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element name="Doc_x0020_Number" ma:index="31" nillable="true" ma:displayName="Doc Number" ma:internalName="Doc_x0020_Number0">
      <xsd:simpleType>
        <xsd:restriction base="dms:Text">
          <xsd:maxLength value="255"/>
        </xsd:restriction>
      </xsd:simpleType>
    </xsd:element>
    <xsd:element name="TaxCatchAll" ma:index="34" nillable="true" ma:displayName="Taxonomy Catch All Column" ma:hidden="true" ma:list="{5f1e5067-ddb0-411a-8f94-61acb4b168fa}" ma:internalName="TaxCatchAll" ma:showField="CatchAllData" ma:web="336dc6f7-e858-42a6-bc18-5509d747a3d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5"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FB5D136-A4FF-4F49-8B8F-EF7375A02EA9}">
  <ds:schemaRefs>
    <ds:schemaRef ds:uri="http://purl.org/dc/terms/"/>
    <ds:schemaRef ds:uri="http://schemas.microsoft.com/office/2006/documentManagement/types"/>
    <ds:schemaRef ds:uri="http://schemas.microsoft.com/office/2006/metadata/properties"/>
    <ds:schemaRef ds:uri="http://schemas.microsoft.com/office/infopath/2007/PartnerControls"/>
    <ds:schemaRef ds:uri="http://schemas.openxmlformats.org/package/2006/metadata/core-properties"/>
    <ds:schemaRef ds:uri="1ec6c686-3e88-4115-b468-4b1672fc2d35"/>
    <ds:schemaRef ds:uri="http://purl.org/dc/dcmitype/"/>
    <ds:schemaRef ds:uri="336dc6f7-e858-42a6-bc18-5509d747a3d8"/>
    <ds:schemaRef ds:uri="http://www.w3.org/XML/1998/namespace"/>
    <ds:schemaRef ds:uri="http://purl.org/dc/elements/1.1/"/>
  </ds:schemaRefs>
</ds:datastoreItem>
</file>

<file path=customXml/itemProps2.xml><?xml version="1.0" encoding="utf-8"?>
<ds:datastoreItem xmlns:ds="http://schemas.openxmlformats.org/officeDocument/2006/customXml" ds:itemID="{A1157F7A-0370-4116-BE3E-69460E91F122}">
  <ds:schemaRefs>
    <ds:schemaRef ds:uri="http://schemas.microsoft.com/sharepoint/v3/contenttype/forms"/>
  </ds:schemaRefs>
</ds:datastoreItem>
</file>

<file path=customXml/itemProps3.xml><?xml version="1.0" encoding="utf-8"?>
<ds:datastoreItem xmlns:ds="http://schemas.openxmlformats.org/officeDocument/2006/customXml" ds:itemID="{797F38D4-85AA-45B2-A0D4-FF54AA5E9835}"/>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Scaling Weight Principles</vt:lpstr>
      <vt:lpstr>Example of Scaling Weight calc</vt:lpstr>
      <vt:lpstr>NewCCC_Weights</vt:lpstr>
      <vt:lpstr>Existing_CCCs</vt:lpstr>
      <vt:lpstr>Worked_Example_Allocation</vt:lpstr>
      <vt:lpstr>GC</vt:lpstr>
      <vt:lpstr>GSPGT</vt:lpstr>
      <vt:lpstr>MC</vt:lpstr>
      <vt:lpstr>weighted</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Kevin Spencer</dc:creator>
  <cp:keywords/>
  <dc:description/>
  <cp:lastModifiedBy>Zakir Hussain (MHHSProgramme)</cp:lastModifiedBy>
  <cp:revision/>
  <dcterms:created xsi:type="dcterms:W3CDTF">2020-04-08T08:40:57Z</dcterms:created>
  <dcterms:modified xsi:type="dcterms:W3CDTF">2024-04-02T17:49:57Z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0x0101009CE49E80F5C8FB4F8B11B980F18E2A70</vt:lpwstr>
  </property>
  <property fmtid="{D5CDD505-2E9C-101B-9397-08002B2CF9AE}" pid="4" name="MSIP_Label_77ccc63a-f756-4161-8054-32c679179e9e_Enabled">
    <vt:lpwstr>true</vt:lpwstr>
  </property>
  <property fmtid="{D5CDD505-2E9C-101B-9397-08002B2CF9AE}" pid="5" name="MSIP_Label_77ccc63a-f756-4161-8054-32c679179e9e_SetDate">
    <vt:lpwstr>2024-03-19T16:03:12Z</vt:lpwstr>
  </property>
  <property fmtid="{D5CDD505-2E9C-101B-9397-08002B2CF9AE}" pid="6" name="MSIP_Label_77ccc63a-f756-4161-8054-32c679179e9e_Method">
    <vt:lpwstr>Standard</vt:lpwstr>
  </property>
  <property fmtid="{D5CDD505-2E9C-101B-9397-08002B2CF9AE}" pid="7" name="MSIP_Label_77ccc63a-f756-4161-8054-32c679179e9e_Name">
    <vt:lpwstr>Expleo Internal</vt:lpwstr>
  </property>
  <property fmtid="{D5CDD505-2E9C-101B-9397-08002B2CF9AE}" pid="8" name="MSIP_Label_77ccc63a-f756-4161-8054-32c679179e9e_SiteId">
    <vt:lpwstr>3b0e7247-e0d5-44bf-8ed1-d01b18d16ca2</vt:lpwstr>
  </property>
  <property fmtid="{D5CDD505-2E9C-101B-9397-08002B2CF9AE}" pid="9" name="MSIP_Label_77ccc63a-f756-4161-8054-32c679179e9e_ActionId">
    <vt:lpwstr>24e57b33-e680-4fb4-8f3b-1031571b8b4e</vt:lpwstr>
  </property>
  <property fmtid="{D5CDD505-2E9C-101B-9397-08002B2CF9AE}" pid="10" name="MSIP_Label_77ccc63a-f756-4161-8054-32c679179e9e_ContentBits">
    <vt:lpwstr>2</vt:lpwstr>
  </property>
  <property fmtid="{D5CDD505-2E9C-101B-9397-08002B2CF9AE}" pid="11" name="Order">
    <vt:r8>5896300</vt:r8>
  </property>
  <property fmtid="{D5CDD505-2E9C-101B-9397-08002B2CF9AE}" pid="12" name="xd_ProgID">
    <vt:lpwstr/>
  </property>
  <property fmtid="{D5CDD505-2E9C-101B-9397-08002B2CF9AE}" pid="13" name="Status">
    <vt:lpwstr>Draft</vt:lpwstr>
  </property>
  <property fmtid="{D5CDD505-2E9C-101B-9397-08002B2CF9AE}" pid="14" name="_SourceUrl">
    <vt:lpwstr/>
  </property>
  <property fmtid="{D5CDD505-2E9C-101B-9397-08002B2CF9AE}" pid="15" name="_SharedFileIndex">
    <vt:lpwstr/>
  </property>
  <property fmtid="{D5CDD505-2E9C-101B-9397-08002B2CF9AE}" pid="16" name="ComplianceAssetId">
    <vt:lpwstr/>
  </property>
  <property fmtid="{D5CDD505-2E9C-101B-9397-08002B2CF9AE}" pid="17" name="TemplateUrl">
    <vt:lpwstr/>
  </property>
  <property fmtid="{D5CDD505-2E9C-101B-9397-08002B2CF9AE}" pid="18" name="Document Working">
    <vt:lpwstr>Not Started</vt:lpwstr>
  </property>
  <property fmtid="{D5CDD505-2E9C-101B-9397-08002B2CF9AE}" pid="19" name="_ExtendedDescription">
    <vt:lpwstr/>
  </property>
  <property fmtid="{D5CDD505-2E9C-101B-9397-08002B2CF9AE}" pid="20" name="TriggerFlowInfo">
    <vt:lpwstr/>
  </property>
  <property fmtid="{D5CDD505-2E9C-101B-9397-08002B2CF9AE}" pid="21" name="xd_Signature">
    <vt:bool>false</vt:bool>
  </property>
</Properties>
</file>